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 Karinde\OneDrive\Desktop\"/>
    </mc:Choice>
  </mc:AlternateContent>
  <xr:revisionPtr revIDLastSave="0" documentId="8_{045CDE51-599D-4219-8B98-EAE51ED1AA2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ry Beans" sheetId="1" r:id="rId1"/>
  </sheets>
  <externalReferences>
    <externalReference r:id="rId2"/>
  </externalReferences>
  <definedNames>
    <definedName name="__123Graph_A" hidden="1">#REF!</definedName>
    <definedName name="__123Graph_B" hidden="1">#REF!</definedName>
    <definedName name="CropDryBeans">'Dry Beans'!$A$1</definedName>
    <definedName name="HTML_CodePage" hidden="1">1252</definedName>
    <definedName name="HTML_Control" hidden="1">{"'Irrigation'!$A$12:$I$55","'TractorImplement'!$A$10:$H$61"}</definedName>
    <definedName name="HTML_Description" hidden="1">""</definedName>
    <definedName name="HTML_Email" hidden="1">""</definedName>
    <definedName name="HTML_Header" hidden="1">"TractorImplement"</definedName>
    <definedName name="HTML_LastUpdate" hidden="1">"23/04/02"</definedName>
    <definedName name="HTML_LineAfter" hidden="1">FALSE</definedName>
    <definedName name="HTML_LineBefore" hidden="1">FALSE</definedName>
    <definedName name="HTML_Name" hidden="1">"Alan Stidolph"</definedName>
    <definedName name="HTML_OBDlg2" hidden="1">TRUE</definedName>
    <definedName name="HTML_OBDlg4" hidden="1">TRUE</definedName>
    <definedName name="HTML_OS" hidden="1">0</definedName>
    <definedName name="HTML_PathFile" hidden="1">"C:\Data\Excel\Machinery Costings\Leasing and Hiring Farm Equip.htm"</definedName>
    <definedName name="HTML_Title" hidden="1">"Leasing and Hiring Farm Equipment 22 May 2002"</definedName>
    <definedName name="price">[1]InpuVloo!$B$6:$E$231</definedName>
    <definedName name="_xlnm.Print_Area" localSheetId="0">'Dry Beans'!$A$1:$J$71</definedName>
    <definedName name="WageInflation">[1]WrkWages!$E$9</definedName>
    <definedName name="ZesaKwh">[1]Assumptions!$P$38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1" l="1"/>
  <c r="M61" i="1"/>
  <c r="M57" i="1"/>
  <c r="I40" i="1"/>
  <c r="I38" i="1"/>
  <c r="I36" i="1"/>
  <c r="I33" i="1"/>
  <c r="I34" i="1" s="1"/>
  <c r="I30" i="1"/>
  <c r="I29" i="1"/>
  <c r="I28" i="1"/>
  <c r="I25" i="1"/>
  <c r="I24" i="1"/>
  <c r="I23" i="1"/>
  <c r="I22" i="1"/>
  <c r="I26" i="1" s="1"/>
  <c r="I19" i="1"/>
  <c r="I18" i="1"/>
  <c r="I17" i="1"/>
  <c r="I20" i="1" s="1"/>
  <c r="I14" i="1"/>
  <c r="I13" i="1"/>
  <c r="I12" i="1"/>
  <c r="I15" i="1" s="1"/>
  <c r="I10" i="1"/>
  <c r="I67" i="1"/>
  <c r="I62" i="1"/>
  <c r="I57" i="1"/>
  <c r="I31" i="1" l="1"/>
  <c r="I56" i="1" s="1"/>
  <c r="H13" i="1" s="1"/>
  <c r="I66" i="1"/>
  <c r="I68" i="1" s="1"/>
  <c r="H25" i="1"/>
  <c r="H30" i="1"/>
  <c r="H57" i="1"/>
  <c r="H10" i="1"/>
  <c r="H17" i="1"/>
  <c r="H22" i="1"/>
  <c r="H40" i="1"/>
  <c r="I58" i="1"/>
  <c r="H58" i="1" s="1"/>
  <c r="I61" i="1"/>
  <c r="H12" i="1"/>
  <c r="H18" i="1"/>
  <c r="H23" i="1"/>
  <c r="H28" i="1"/>
  <c r="H33" i="1"/>
  <c r="H29" i="1" l="1"/>
  <c r="H31" i="1" s="1"/>
  <c r="H38" i="1"/>
  <c r="H24" i="1"/>
  <c r="I59" i="1"/>
  <c r="H19" i="1"/>
  <c r="H42" i="1"/>
  <c r="H36" i="1"/>
  <c r="I69" i="1"/>
  <c r="H15" i="1"/>
  <c r="H34" i="1"/>
  <c r="I64" i="1"/>
  <c r="I63" i="1"/>
  <c r="H26" i="1"/>
  <c r="H20" i="1"/>
  <c r="H56" i="1" l="1"/>
</calcChain>
</file>

<file path=xl/sharedStrings.xml><?xml version="1.0" encoding="utf-8"?>
<sst xmlns="http://schemas.openxmlformats.org/spreadsheetml/2006/main" count="107" uniqueCount="81">
  <si>
    <t>Season</t>
  </si>
  <si>
    <t>Tonnes per Ha</t>
  </si>
  <si>
    <t>Total USD$</t>
  </si>
  <si>
    <t>Land(s):</t>
  </si>
  <si>
    <t>Price per Tonne</t>
  </si>
  <si>
    <t>Area: Ha's</t>
  </si>
  <si>
    <t>Inputs</t>
  </si>
  <si>
    <t>Rate per Ha</t>
  </si>
  <si>
    <t>Unit</t>
  </si>
  <si>
    <t>Input Detail</t>
  </si>
  <si>
    <t>% Area</t>
  </si>
  <si>
    <t>Unit
 Cost USD$</t>
  </si>
  <si>
    <t>% Total Cost</t>
  </si>
  <si>
    <t>USD$/ha</t>
  </si>
  <si>
    <t>Seed</t>
  </si>
  <si>
    <t>kg</t>
  </si>
  <si>
    <t>Fertilizer and Lime</t>
  </si>
  <si>
    <t>Compound "DD" 13:26:13</t>
  </si>
  <si>
    <t>OM</t>
  </si>
  <si>
    <t>AN</t>
  </si>
  <si>
    <t>PO</t>
  </si>
  <si>
    <t>Lime</t>
  </si>
  <si>
    <t>GW</t>
  </si>
  <si>
    <t>Herbicides</t>
  </si>
  <si>
    <t>l</t>
  </si>
  <si>
    <t>Alachlor/Lasso (Pre)</t>
  </si>
  <si>
    <t>TSA</t>
  </si>
  <si>
    <t>Basagram( LB)</t>
  </si>
  <si>
    <t>PI</t>
  </si>
  <si>
    <t xml:space="preserve"> </t>
  </si>
  <si>
    <t>Fusilade (PoE)</t>
  </si>
  <si>
    <t>Insecticides</t>
  </si>
  <si>
    <t>Belt (Sytemic Pests)</t>
  </si>
  <si>
    <t>Diazinon (Bean stem maggot)</t>
  </si>
  <si>
    <t>TE</t>
  </si>
  <si>
    <t>Thionex 35 EC (Boll Worm)</t>
  </si>
  <si>
    <t>INT</t>
  </si>
  <si>
    <t>Fungicides</t>
  </si>
  <si>
    <t xml:space="preserve">Copper Oxy </t>
  </si>
  <si>
    <t xml:space="preserve">Dithane M45 </t>
  </si>
  <si>
    <t>Folicur (Rust)</t>
  </si>
  <si>
    <t>Labour</t>
  </si>
  <si>
    <t>day</t>
  </si>
  <si>
    <t>Permanent</t>
  </si>
  <si>
    <t>Tractor Operations</t>
  </si>
  <si>
    <t>ltr</t>
  </si>
  <si>
    <t>Minimum Tillage</t>
  </si>
  <si>
    <t>Transport</t>
  </si>
  <si>
    <t>Delivered 30Km Radius</t>
  </si>
  <si>
    <t>Irrigation</t>
  </si>
  <si>
    <t>mm</t>
  </si>
  <si>
    <t>ZINWA Charges</t>
  </si>
  <si>
    <t>Drying</t>
  </si>
  <si>
    <t>Packaging</t>
  </si>
  <si>
    <t>Insurance</t>
  </si>
  <si>
    <t>Levy (Commodities)</t>
  </si>
  <si>
    <t>%</t>
  </si>
  <si>
    <t>Levy (Marketing)</t>
  </si>
  <si>
    <t>Commission (Selling)</t>
  </si>
  <si>
    <t xml:space="preserve">Total Variable Costs </t>
  </si>
  <si>
    <t>Gross Income at 2.50 t/ha</t>
  </si>
  <si>
    <t>Gross Margin before overheads</t>
  </si>
  <si>
    <t>Return per $TVC</t>
  </si>
  <si>
    <t>Gross Income at 2.00 t/ha</t>
  </si>
  <si>
    <t>Return per $TVC &amp;  Inc Yield / Margin</t>
  </si>
  <si>
    <t>Total Variable Costs</t>
  </si>
  <si>
    <t>Gross Income at 3.00 t/ha</t>
  </si>
  <si>
    <t>** Please note that Depreciation, Finance Charges and Overheads are excluded **
Traditionally these are approximately 35% &lt; 45% of Gross Margin, but are rising in the present environment.</t>
  </si>
  <si>
    <t>SC Sharp</t>
  </si>
  <si>
    <t>Prices/tonne</t>
  </si>
  <si>
    <t>Source</t>
  </si>
  <si>
    <t>By John Basera 0772 413 184</t>
  </si>
  <si>
    <t>Head of Agronomy Seed Co Zimbabwe</t>
  </si>
  <si>
    <t>4 sprays min</t>
  </si>
  <si>
    <t>?</t>
  </si>
  <si>
    <t xml:space="preserve">Plant: </t>
  </si>
  <si>
    <t xml:space="preserve">Sell: </t>
  </si>
  <si>
    <t>High management farmer</t>
  </si>
  <si>
    <t>Lambda (Cut Worm/Boll worm/LE)</t>
  </si>
  <si>
    <t>Must be planted before the end of 
Feb or Jul to avoid Frost!!!</t>
  </si>
  <si>
    <t>Dry bean Gross Margin Budget-Kenya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</si>
</sst>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_);\(&quot;$&quot;#,##0\)"/>
    <numFmt numFmtId="165" formatCode="_(* #,##0.00_);_(* \(#,##0.00\);_(* &quot;-&quot;??_);_(@_)"/>
    <numFmt numFmtId="166" formatCode="_ * #,##0.00_ ;_ * \-#,##0.00_ ;_ * &quot;-&quot;??_ ;_ @_ "/>
    <numFmt numFmtId="167" formatCode="_ * #,##0.00_ ;_ \(\ * #,##0.00\);_ * &quot;-&quot;??_ ;_ @_ "/>
    <numFmt numFmtId="168" formatCode="General_)"/>
    <numFmt numFmtId="169" formatCode="_ * #,##0_ ;_ * \-#,##0_ ;_ * &quot;-&quot;??_ ;_ @_ "/>
    <numFmt numFmtId="170" formatCode="_ * #,##0.000_ ;_ * \-#,##0.000_ ;_ * &quot;-&quot;??_ ;_ @_ "/>
    <numFmt numFmtId="171" formatCode="0.00_);\(0.00\)"/>
    <numFmt numFmtId="172" formatCode="_(* #,##0.0%_);_(* \(#,##0.0%\);_(* &quot;-&quot;??_);_(@_)"/>
    <numFmt numFmtId="173" formatCode="0.0%"/>
    <numFmt numFmtId="174" formatCode=";;;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/>
    <xf numFmtId="168" fontId="3" fillId="0" borderId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</cellStyleXfs>
  <cellXfs count="153">
    <xf numFmtId="0" fontId="0" fillId="0" borderId="0" xfId="0"/>
    <xf numFmtId="167" fontId="2" fillId="0" borderId="0" xfId="1" applyNumberFormat="1" applyFont="1" applyBorder="1"/>
    <xf numFmtId="168" fontId="3" fillId="0" borderId="0" xfId="3" applyFont="1" applyBorder="1"/>
    <xf numFmtId="167" fontId="1" fillId="0" borderId="0" xfId="1" applyNumberFormat="1" applyBorder="1"/>
    <xf numFmtId="167" fontId="4" fillId="0" borderId="0" xfId="1" applyNumberFormat="1" applyFont="1" applyBorder="1"/>
    <xf numFmtId="168" fontId="1" fillId="0" borderId="0" xfId="4" applyFont="1" applyBorder="1"/>
    <xf numFmtId="168" fontId="5" fillId="0" borderId="1" xfId="4" applyFont="1" applyBorder="1" applyAlignment="1" applyProtection="1">
      <alignment horizontal="left"/>
    </xf>
    <xf numFmtId="168" fontId="5" fillId="0" borderId="2" xfId="4" applyFont="1" applyBorder="1" applyAlignment="1" applyProtection="1">
      <alignment horizontal="left"/>
    </xf>
    <xf numFmtId="168" fontId="5" fillId="0" borderId="2" xfId="4" applyFont="1" applyBorder="1"/>
    <xf numFmtId="39" fontId="5" fillId="0" borderId="5" xfId="4" applyNumberFormat="1" applyFont="1" applyBorder="1" applyAlignment="1" applyProtection="1">
      <alignment horizontal="center" vertical="center"/>
      <protection locked="0"/>
    </xf>
    <xf numFmtId="167" fontId="1" fillId="0" borderId="0" xfId="1" applyNumberFormat="1"/>
    <xf numFmtId="168" fontId="5" fillId="0" borderId="6" xfId="4" applyFont="1" applyBorder="1"/>
    <xf numFmtId="168" fontId="5" fillId="0" borderId="7" xfId="4" applyFont="1" applyBorder="1" applyAlignment="1">
      <alignment horizontal="left"/>
    </xf>
    <xf numFmtId="168" fontId="5" fillId="0" borderId="0" xfId="4" applyFont="1" applyBorder="1" applyAlignment="1">
      <alignment horizontal="left"/>
    </xf>
    <xf numFmtId="169" fontId="5" fillId="0" borderId="0" xfId="1" applyNumberFormat="1" applyFont="1" applyBorder="1" applyAlignment="1">
      <alignment horizontal="left"/>
    </xf>
    <xf numFmtId="168" fontId="5" fillId="0" borderId="0" xfId="4" applyFont="1" applyBorder="1" applyAlignment="1" applyProtection="1">
      <alignment horizontal="left"/>
      <protection locked="0"/>
    </xf>
    <xf numFmtId="169" fontId="5" fillId="0" borderId="5" xfId="1" applyNumberFormat="1" applyFont="1" applyBorder="1" applyAlignment="1" applyProtection="1">
      <alignment horizontal="center" vertical="center"/>
      <protection locked="0"/>
    </xf>
    <xf numFmtId="168" fontId="5" fillId="0" borderId="8" xfId="4" applyFont="1" applyBorder="1" applyAlignment="1" applyProtection="1">
      <alignment horizontal="left"/>
    </xf>
    <xf numFmtId="168" fontId="5" fillId="0" borderId="9" xfId="4" applyFont="1" applyBorder="1" applyAlignment="1" applyProtection="1">
      <alignment horizontal="left"/>
      <protection locked="0"/>
    </xf>
    <xf numFmtId="168" fontId="5" fillId="0" borderId="10" xfId="4" applyFont="1" applyBorder="1" applyAlignment="1" applyProtection="1">
      <alignment horizontal="left"/>
      <protection locked="0"/>
    </xf>
    <xf numFmtId="169" fontId="5" fillId="0" borderId="10" xfId="1" applyNumberFormat="1" applyFont="1" applyBorder="1" applyAlignment="1">
      <alignment horizontal="left"/>
    </xf>
    <xf numFmtId="168" fontId="5" fillId="0" borderId="10" xfId="4" applyFont="1" applyBorder="1"/>
    <xf numFmtId="167" fontId="1" fillId="0" borderId="4" xfId="1" applyNumberFormat="1" applyBorder="1"/>
    <xf numFmtId="168" fontId="5" fillId="0" borderId="9" xfId="4" applyFont="1" applyBorder="1" applyAlignment="1">
      <alignment horizontal="center" vertical="center" wrapText="1"/>
    </xf>
    <xf numFmtId="168" fontId="5" fillId="0" borderId="8" xfId="4" applyFont="1" applyBorder="1" applyAlignment="1" applyProtection="1">
      <alignment horizontal="center" vertical="center" wrapText="1"/>
    </xf>
    <xf numFmtId="168" fontId="5" fillId="0" borderId="8" xfId="4" applyFont="1" applyBorder="1" applyAlignment="1">
      <alignment horizontal="center" vertical="center" wrapText="1"/>
    </xf>
    <xf numFmtId="166" fontId="5" fillId="0" borderId="5" xfId="1" applyFont="1" applyBorder="1" applyAlignment="1" applyProtection="1">
      <alignment horizontal="center" vertical="center" wrapText="1"/>
    </xf>
    <xf numFmtId="168" fontId="5" fillId="0" borderId="5" xfId="4" applyFont="1" applyBorder="1" applyAlignment="1">
      <alignment horizontal="center" vertical="center" wrapText="1"/>
    </xf>
    <xf numFmtId="168" fontId="5" fillId="0" borderId="5" xfId="4" applyFont="1" applyBorder="1" applyAlignment="1" applyProtection="1">
      <alignment horizontal="center" vertical="center" wrapText="1"/>
    </xf>
    <xf numFmtId="168" fontId="5" fillId="0" borderId="7" xfId="4" applyFont="1" applyBorder="1" applyAlignment="1">
      <alignment horizontal="center" vertical="center" wrapText="1"/>
    </xf>
    <xf numFmtId="168" fontId="5" fillId="0" borderId="6" xfId="4" applyFont="1" applyBorder="1" applyAlignment="1" applyProtection="1">
      <alignment horizontal="center" vertical="center" wrapText="1"/>
    </xf>
    <xf numFmtId="168" fontId="5" fillId="0" borderId="11" xfId="4" applyFont="1" applyBorder="1" applyAlignment="1">
      <alignment horizontal="right" vertical="center" wrapText="1"/>
    </xf>
    <xf numFmtId="168" fontId="5" fillId="0" borderId="6" xfId="4" applyFont="1" applyBorder="1" applyAlignment="1">
      <alignment horizontal="center" vertical="center" wrapText="1"/>
    </xf>
    <xf numFmtId="166" fontId="5" fillId="0" borderId="0" xfId="1" applyFont="1" applyBorder="1" applyAlignment="1" applyProtection="1">
      <alignment horizontal="center" vertical="center" wrapText="1"/>
    </xf>
    <xf numFmtId="167" fontId="5" fillId="0" borderId="6" xfId="4" applyNumberFormat="1" applyFont="1" applyBorder="1" applyAlignment="1" applyProtection="1">
      <alignment horizontal="center" vertical="center" wrapText="1"/>
    </xf>
    <xf numFmtId="168" fontId="7" fillId="0" borderId="7" xfId="4" applyFont="1" applyBorder="1" applyAlignment="1" applyProtection="1">
      <alignment horizontal="left"/>
    </xf>
    <xf numFmtId="168" fontId="7" fillId="0" borderId="6" xfId="4" applyFont="1" applyBorder="1" applyAlignment="1" applyProtection="1">
      <protection locked="0"/>
    </xf>
    <xf numFmtId="168" fontId="7" fillId="0" borderId="6" xfId="4" applyFont="1" applyBorder="1" applyAlignment="1" applyProtection="1">
      <alignment horizontal="center"/>
      <protection locked="0"/>
    </xf>
    <xf numFmtId="168" fontId="7" fillId="0" borderId="7" xfId="4" applyFont="1" applyBorder="1" applyAlignment="1" applyProtection="1">
      <alignment horizontal="left"/>
      <protection locked="0"/>
    </xf>
    <xf numFmtId="168" fontId="7" fillId="0" borderId="12" xfId="4" applyFont="1" applyBorder="1" applyAlignment="1" applyProtection="1">
      <alignment horizontal="right"/>
      <protection locked="0"/>
    </xf>
    <xf numFmtId="9" fontId="7" fillId="0" borderId="6" xfId="4" applyNumberFormat="1" applyFont="1" applyBorder="1" applyAlignment="1" applyProtection="1">
      <alignment horizontal="right"/>
      <protection locked="0"/>
    </xf>
    <xf numFmtId="170" fontId="1" fillId="2" borderId="0" xfId="1" applyNumberFormat="1" applyFont="1" applyFill="1" applyBorder="1"/>
    <xf numFmtId="10" fontId="5" fillId="0" borderId="8" xfId="4" applyNumberFormat="1" applyFont="1" applyBorder="1" applyAlignment="1" applyProtection="1">
      <alignment horizontal="right"/>
      <protection locked="0"/>
    </xf>
    <xf numFmtId="167" fontId="5" fillId="0" borderId="8" xfId="1" applyNumberFormat="1" applyFont="1" applyBorder="1" applyProtection="1"/>
    <xf numFmtId="170" fontId="7" fillId="0" borderId="6" xfId="1" applyNumberFormat="1" applyFont="1" applyBorder="1" applyProtection="1">
      <protection locked="0"/>
    </xf>
    <xf numFmtId="10" fontId="5" fillId="0" borderId="6" xfId="4" applyNumberFormat="1" applyFont="1" applyBorder="1" applyAlignment="1" applyProtection="1">
      <alignment horizontal="right"/>
      <protection locked="0"/>
    </xf>
    <xf numFmtId="167" fontId="7" fillId="0" borderId="6" xfId="1" applyNumberFormat="1" applyFont="1" applyBorder="1" applyProtection="1"/>
    <xf numFmtId="10" fontId="7" fillId="0" borderId="6" xfId="4" applyNumberFormat="1" applyFont="1" applyBorder="1" applyAlignment="1" applyProtection="1">
      <alignment horizontal="right"/>
      <protection locked="0"/>
    </xf>
    <xf numFmtId="168" fontId="7" fillId="0" borderId="7" xfId="4" applyFont="1" applyBorder="1"/>
    <xf numFmtId="169" fontId="7" fillId="0" borderId="6" xfId="1" applyNumberFormat="1" applyFont="1" applyBorder="1" applyAlignment="1" applyProtection="1">
      <protection locked="0"/>
    </xf>
    <xf numFmtId="167" fontId="7" fillId="0" borderId="8" xfId="1" applyNumberFormat="1" applyFont="1" applyBorder="1" applyProtection="1"/>
    <xf numFmtId="168" fontId="7" fillId="0" borderId="6" xfId="4" applyFont="1" applyBorder="1" applyAlignment="1"/>
    <xf numFmtId="168" fontId="7" fillId="0" borderId="6" xfId="4" applyFont="1" applyBorder="1" applyAlignment="1">
      <alignment horizontal="center"/>
    </xf>
    <xf numFmtId="168" fontId="7" fillId="0" borderId="12" xfId="4" applyFont="1" applyBorder="1" applyAlignment="1">
      <alignment horizontal="right"/>
    </xf>
    <xf numFmtId="9" fontId="7" fillId="0" borderId="6" xfId="4" applyNumberFormat="1" applyFont="1" applyBorder="1" applyAlignment="1">
      <alignment horizontal="right"/>
    </xf>
    <xf numFmtId="170" fontId="7" fillId="0" borderId="6" xfId="1" applyNumberFormat="1" applyFont="1" applyFill="1" applyBorder="1" applyAlignment="1">
      <alignment horizontal="right"/>
    </xf>
    <xf numFmtId="10" fontId="5" fillId="0" borderId="1" xfId="4" applyNumberFormat="1" applyFont="1" applyBorder="1" applyAlignment="1" applyProtection="1">
      <alignment horizontal="right"/>
      <protection locked="0"/>
    </xf>
    <xf numFmtId="167" fontId="5" fillId="0" borderId="1" xfId="1" applyNumberFormat="1" applyFont="1" applyBorder="1" applyProtection="1"/>
    <xf numFmtId="171" fontId="7" fillId="0" borderId="6" xfId="4" applyNumberFormat="1" applyFont="1" applyBorder="1" applyAlignment="1" applyProtection="1">
      <protection locked="0"/>
    </xf>
    <xf numFmtId="171" fontId="7" fillId="0" borderId="6" xfId="4" applyNumberFormat="1" applyFont="1" applyBorder="1" applyAlignment="1" applyProtection="1">
      <alignment horizontal="center"/>
      <protection locked="0"/>
    </xf>
    <xf numFmtId="170" fontId="7" fillId="0" borderId="6" xfId="1" applyNumberFormat="1" applyFont="1" applyFill="1" applyBorder="1" applyProtection="1">
      <protection locked="0"/>
    </xf>
    <xf numFmtId="167" fontId="7" fillId="0" borderId="6" xfId="5" applyNumberFormat="1" applyFont="1" applyBorder="1" applyProtection="1"/>
    <xf numFmtId="166" fontId="7" fillId="0" borderId="6" xfId="1" applyFont="1" applyBorder="1" applyAlignment="1" applyProtection="1">
      <alignment horizontal="right"/>
      <protection locked="0"/>
    </xf>
    <xf numFmtId="166" fontId="7" fillId="0" borderId="13" xfId="1" applyFont="1" applyBorder="1" applyProtection="1"/>
    <xf numFmtId="167" fontId="5" fillId="0" borderId="6" xfId="5" applyNumberFormat="1" applyFont="1" applyBorder="1" applyProtection="1"/>
    <xf numFmtId="166" fontId="7" fillId="0" borderId="6" xfId="1" applyFont="1" applyBorder="1" applyAlignment="1"/>
    <xf numFmtId="170" fontId="7" fillId="0" borderId="6" xfId="1" applyNumberFormat="1" applyFont="1" applyFill="1" applyBorder="1" applyAlignment="1" applyProtection="1">
      <alignment horizontal="right"/>
      <protection locked="0"/>
    </xf>
    <xf numFmtId="167" fontId="5" fillId="0" borderId="6" xfId="1" applyNumberFormat="1" applyFont="1" applyBorder="1" applyProtection="1"/>
    <xf numFmtId="168" fontId="7" fillId="0" borderId="0" xfId="4" applyFont="1" applyBorder="1" applyAlignment="1" applyProtection="1">
      <alignment horizontal="left"/>
    </xf>
    <xf numFmtId="168" fontId="7" fillId="0" borderId="12" xfId="4" applyFont="1" applyBorder="1" applyAlignment="1" applyProtection="1">
      <alignment horizontal="right"/>
    </xf>
    <xf numFmtId="168" fontId="1" fillId="0" borderId="7" xfId="4" applyFont="1" applyBorder="1" applyAlignment="1">
      <alignment horizontal="left" indent="1"/>
    </xf>
    <xf numFmtId="168" fontId="7" fillId="0" borderId="6" xfId="4" applyFont="1" applyBorder="1" applyAlignment="1" applyProtection="1">
      <alignment horizontal="right"/>
      <protection locked="0"/>
    </xf>
    <xf numFmtId="167" fontId="7" fillId="0" borderId="6" xfId="5" applyNumberFormat="1" applyFont="1" applyBorder="1" applyAlignment="1" applyProtection="1">
      <alignment horizontal="left"/>
    </xf>
    <xf numFmtId="166" fontId="7" fillId="0" borderId="6" xfId="1" applyFont="1" applyBorder="1" applyAlignment="1" applyProtection="1">
      <protection locked="0"/>
    </xf>
    <xf numFmtId="168" fontId="7" fillId="0" borderId="6" xfId="4" applyFont="1" applyBorder="1" applyAlignment="1" applyProtection="1">
      <alignment horizontal="center" vertical="top"/>
      <protection locked="0"/>
    </xf>
    <xf numFmtId="168" fontId="7" fillId="0" borderId="7" xfId="4" applyFont="1" applyBorder="1" applyAlignment="1" applyProtection="1">
      <alignment horizontal="left" wrapText="1"/>
      <protection locked="0"/>
    </xf>
    <xf numFmtId="168" fontId="7" fillId="0" borderId="12" xfId="4" applyFont="1" applyBorder="1" applyAlignment="1" applyProtection="1">
      <alignment horizontal="right" wrapText="1"/>
      <protection locked="0"/>
    </xf>
    <xf numFmtId="170" fontId="7" fillId="0" borderId="6" xfId="1" applyNumberFormat="1" applyFont="1" applyBorder="1" applyProtection="1"/>
    <xf numFmtId="168" fontId="7" fillId="0" borderId="7" xfId="4" applyFont="1" applyBorder="1" applyAlignment="1" applyProtection="1">
      <alignment horizontal="left" vertical="top"/>
    </xf>
    <xf numFmtId="166" fontId="7" fillId="0" borderId="6" xfId="1" applyFont="1" applyBorder="1" applyAlignment="1" applyProtection="1">
      <alignment vertical="top"/>
      <protection locked="0"/>
    </xf>
    <xf numFmtId="172" fontId="7" fillId="0" borderId="6" xfId="4" applyNumberFormat="1" applyFont="1" applyBorder="1" applyAlignment="1" applyProtection="1">
      <alignment horizontal="right"/>
      <protection locked="0"/>
    </xf>
    <xf numFmtId="168" fontId="1" fillId="0" borderId="7" xfId="4" applyFont="1" applyBorder="1" applyAlignment="1">
      <alignment horizontal="left"/>
    </xf>
    <xf numFmtId="170" fontId="1" fillId="3" borderId="0" xfId="1" applyNumberFormat="1" applyFont="1" applyFill="1" applyBorder="1"/>
    <xf numFmtId="173" fontId="7" fillId="0" borderId="6" xfId="2" applyNumberFormat="1" applyFont="1" applyBorder="1" applyAlignment="1" applyProtection="1">
      <alignment horizontal="right"/>
      <protection locked="0"/>
    </xf>
    <xf numFmtId="166" fontId="7" fillId="0" borderId="6" xfId="1" applyFont="1" applyBorder="1" applyProtection="1"/>
    <xf numFmtId="168" fontId="1" fillId="0" borderId="0" xfId="4" applyFont="1"/>
    <xf numFmtId="168" fontId="7" fillId="0" borderId="6" xfId="4" applyFont="1" applyBorder="1" applyAlignment="1" applyProtection="1">
      <alignment horizontal="left"/>
    </xf>
    <xf numFmtId="10" fontId="7" fillId="0" borderId="6" xfId="4" applyNumberFormat="1" applyFont="1" applyBorder="1" applyAlignment="1" applyProtection="1">
      <protection locked="0"/>
    </xf>
    <xf numFmtId="168" fontId="7" fillId="0" borderId="7" xfId="4" applyFont="1" applyBorder="1" applyAlignment="1" applyProtection="1">
      <alignment horizontal="center"/>
      <protection locked="0"/>
    </xf>
    <xf numFmtId="170" fontId="7" fillId="0" borderId="6" xfId="4" applyNumberFormat="1" applyFont="1" applyBorder="1" applyAlignment="1" applyProtection="1">
      <protection locked="0"/>
    </xf>
    <xf numFmtId="167" fontId="7" fillId="0" borderId="6" xfId="1" applyNumberFormat="1" applyFont="1" applyBorder="1" applyAlignment="1" applyProtection="1"/>
    <xf numFmtId="168" fontId="7" fillId="0" borderId="9" xfId="4" applyFont="1" applyBorder="1" applyAlignment="1" applyProtection="1">
      <alignment horizontal="center"/>
      <protection locked="0"/>
    </xf>
    <xf numFmtId="168" fontId="7" fillId="0" borderId="14" xfId="4" applyFont="1" applyBorder="1" applyAlignment="1" applyProtection="1">
      <alignment horizontal="right"/>
      <protection locked="0"/>
    </xf>
    <xf numFmtId="9" fontId="7" fillId="0" borderId="8" xfId="4" applyNumberFormat="1" applyFont="1" applyBorder="1" applyAlignment="1" applyProtection="1">
      <alignment horizontal="right"/>
      <protection locked="0"/>
    </xf>
    <xf numFmtId="170" fontId="7" fillId="0" borderId="8" xfId="1" applyNumberFormat="1" applyFont="1" applyBorder="1" applyProtection="1">
      <protection locked="0"/>
    </xf>
    <xf numFmtId="10" fontId="7" fillId="0" borderId="8" xfId="4" applyNumberFormat="1" applyFont="1" applyBorder="1" applyAlignment="1" applyProtection="1">
      <alignment horizontal="right"/>
      <protection locked="0"/>
    </xf>
    <xf numFmtId="167" fontId="7" fillId="0" borderId="8" xfId="5" applyNumberFormat="1" applyFont="1" applyBorder="1" applyAlignment="1" applyProtection="1"/>
    <xf numFmtId="168" fontId="7" fillId="0" borderId="0" xfId="4" applyFont="1" applyBorder="1" applyAlignment="1">
      <alignment horizontal="left"/>
    </xf>
    <xf numFmtId="168" fontId="7" fillId="0" borderId="2" xfId="4" applyFont="1" applyBorder="1" applyAlignment="1">
      <alignment horizontal="left"/>
    </xf>
    <xf numFmtId="166" fontId="7" fillId="0" borderId="11" xfId="1" applyFont="1" applyBorder="1" applyAlignment="1">
      <alignment horizontal="right"/>
    </xf>
    <xf numFmtId="10" fontId="5" fillId="0" borderId="5" xfId="4" applyNumberFormat="1" applyFont="1" applyBorder="1" applyAlignment="1" applyProtection="1">
      <alignment horizontal="right"/>
      <protection locked="0"/>
    </xf>
    <xf numFmtId="167" fontId="5" fillId="0" borderId="5" xfId="1" applyNumberFormat="1" applyFont="1" applyBorder="1" applyProtection="1"/>
    <xf numFmtId="167" fontId="5" fillId="3" borderId="5" xfId="1" applyNumberFormat="1" applyFont="1" applyFill="1" applyBorder="1" applyProtection="1"/>
    <xf numFmtId="168" fontId="6" fillId="0" borderId="0" xfId="4" applyFont="1" applyBorder="1" applyAlignment="1" applyProtection="1">
      <alignment horizontal="left" indent="1"/>
    </xf>
    <xf numFmtId="164" fontId="7" fillId="0" borderId="0" xfId="4" applyNumberFormat="1" applyFont="1" applyBorder="1" applyAlignment="1" applyProtection="1">
      <alignment horizontal="left"/>
      <protection locked="0"/>
    </xf>
    <xf numFmtId="166" fontId="7" fillId="0" borderId="12" xfId="1" applyFont="1" applyBorder="1"/>
    <xf numFmtId="168" fontId="5" fillId="0" borderId="0" xfId="4" applyFont="1" applyBorder="1" applyAlignment="1">
      <alignment horizontal="left" indent="1"/>
    </xf>
    <xf numFmtId="10" fontId="5" fillId="0" borderId="19" xfId="4" applyNumberFormat="1" applyFont="1" applyBorder="1" applyAlignment="1" applyProtection="1">
      <alignment horizontal="right"/>
      <protection locked="0"/>
    </xf>
    <xf numFmtId="167" fontId="5" fillId="0" borderId="1" xfId="5" applyNumberFormat="1" applyFont="1" applyBorder="1" applyProtection="1"/>
    <xf numFmtId="167" fontId="5" fillId="3" borderId="1" xfId="5" applyNumberFormat="1" applyFont="1" applyFill="1" applyBorder="1" applyProtection="1"/>
    <xf numFmtId="168" fontId="7" fillId="0" borderId="0" xfId="4" applyFont="1" applyBorder="1" applyAlignment="1">
      <alignment horizontal="left" indent="2"/>
    </xf>
    <xf numFmtId="166" fontId="7" fillId="0" borderId="0" xfId="1" applyFont="1" applyBorder="1"/>
    <xf numFmtId="168" fontId="7" fillId="0" borderId="0" xfId="4" applyFont="1" applyBorder="1"/>
    <xf numFmtId="167" fontId="1" fillId="0" borderId="19" xfId="1" applyNumberFormat="1" applyFill="1" applyBorder="1" applyProtection="1"/>
    <xf numFmtId="167" fontId="1" fillId="0" borderId="20" xfId="1" applyNumberFormat="1" applyFill="1" applyBorder="1" applyProtection="1"/>
    <xf numFmtId="168" fontId="7" fillId="0" borderId="0" xfId="4" applyFont="1" applyBorder="1" applyAlignment="1" applyProtection="1">
      <alignment horizontal="left" indent="2"/>
    </xf>
    <xf numFmtId="10" fontId="5" fillId="0" borderId="12" xfId="4" applyNumberFormat="1" applyFont="1" applyBorder="1" applyAlignment="1" applyProtection="1">
      <alignment horizontal="right"/>
      <protection locked="0"/>
    </xf>
    <xf numFmtId="167" fontId="1" fillId="0" borderId="12" xfId="1" applyNumberFormat="1" applyFill="1" applyBorder="1" applyProtection="1"/>
    <xf numFmtId="168" fontId="1" fillId="0" borderId="0" xfId="4" applyFont="1" applyBorder="1" applyProtection="1"/>
    <xf numFmtId="166" fontId="1" fillId="0" borderId="0" xfId="1" applyFont="1" applyBorder="1" applyProtection="1"/>
    <xf numFmtId="174" fontId="1" fillId="2" borderId="12" xfId="4" applyNumberFormat="1" applyFont="1" applyFill="1" applyBorder="1" applyProtection="1"/>
    <xf numFmtId="167" fontId="1" fillId="0" borderId="6" xfId="1" applyNumberFormat="1" applyFont="1" applyBorder="1" applyProtection="1"/>
    <xf numFmtId="168" fontId="1" fillId="0" borderId="12" xfId="4" applyFont="1" applyBorder="1" applyProtection="1"/>
    <xf numFmtId="167" fontId="6" fillId="0" borderId="19" xfId="1" applyNumberFormat="1" applyFont="1" applyBorder="1" applyProtection="1"/>
    <xf numFmtId="169" fontId="1" fillId="0" borderId="0" xfId="1" applyNumberFormat="1" applyFont="1" applyBorder="1"/>
    <xf numFmtId="9" fontId="1" fillId="0" borderId="12" xfId="2" applyFont="1" applyBorder="1" applyAlignment="1" applyProtection="1">
      <alignment horizontal="right"/>
    </xf>
    <xf numFmtId="167" fontId="1" fillId="0" borderId="6" xfId="4" applyNumberFormat="1" applyFont="1" applyBorder="1" applyProtection="1"/>
    <xf numFmtId="167" fontId="1" fillId="0" borderId="21" xfId="1" applyNumberFormat="1" applyFill="1" applyBorder="1" applyProtection="1"/>
    <xf numFmtId="167" fontId="1" fillId="0" borderId="10" xfId="1" applyNumberFormat="1" applyBorder="1"/>
    <xf numFmtId="166" fontId="1" fillId="0" borderId="10" xfId="1" applyBorder="1"/>
    <xf numFmtId="167" fontId="1" fillId="0" borderId="23" xfId="1" applyNumberFormat="1" applyBorder="1"/>
    <xf numFmtId="168" fontId="1" fillId="0" borderId="27" xfId="4" applyFont="1" applyBorder="1"/>
    <xf numFmtId="167" fontId="0" fillId="0" borderId="0" xfId="1" applyNumberFormat="1" applyFont="1"/>
    <xf numFmtId="167" fontId="6" fillId="0" borderId="0" xfId="1" applyNumberFormat="1" applyFont="1"/>
    <xf numFmtId="168" fontId="4" fillId="0" borderId="24" xfId="4" applyFont="1" applyBorder="1" applyAlignment="1">
      <alignment horizontal="center" wrapText="1"/>
    </xf>
    <xf numFmtId="168" fontId="4" fillId="0" borderId="25" xfId="4" applyFont="1" applyBorder="1" applyAlignment="1">
      <alignment horizontal="center" wrapText="1"/>
    </xf>
    <xf numFmtId="168" fontId="4" fillId="0" borderId="26" xfId="4" applyFont="1" applyBorder="1" applyAlignment="1">
      <alignment horizontal="center" wrapText="1"/>
    </xf>
    <xf numFmtId="168" fontId="6" fillId="0" borderId="3" xfId="4" applyFont="1" applyBorder="1" applyAlignment="1">
      <alignment horizontal="left" vertical="center" wrapText="1"/>
    </xf>
    <xf numFmtId="168" fontId="6" fillId="0" borderId="4" xfId="4" applyFont="1" applyBorder="1" applyAlignment="1">
      <alignment horizontal="left" vertical="center" wrapText="1"/>
    </xf>
    <xf numFmtId="168" fontId="5" fillId="0" borderId="1" xfId="4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8" fontId="5" fillId="0" borderId="3" xfId="4" applyFont="1" applyBorder="1" applyAlignment="1">
      <alignment horizontal="center" vertical="center" wrapText="1"/>
    </xf>
    <xf numFmtId="168" fontId="5" fillId="0" borderId="4" xfId="4" applyFont="1" applyBorder="1" applyAlignment="1">
      <alignment horizontal="center" vertical="center" wrapText="1"/>
    </xf>
    <xf numFmtId="168" fontId="4" fillId="0" borderId="15" xfId="4" applyFont="1" applyBorder="1" applyAlignment="1">
      <alignment horizontal="center" vertical="center" wrapText="1"/>
    </xf>
    <xf numFmtId="168" fontId="4" fillId="0" borderId="16" xfId="4" applyFont="1" applyBorder="1" applyAlignment="1">
      <alignment horizontal="center" vertical="center" wrapText="1"/>
    </xf>
    <xf numFmtId="168" fontId="4" fillId="0" borderId="17" xfId="4" applyFont="1" applyBorder="1" applyAlignment="1">
      <alignment horizontal="center" vertical="center" wrapText="1"/>
    </xf>
    <xf numFmtId="168" fontId="4" fillId="0" borderId="7" xfId="4" applyFont="1" applyBorder="1" applyAlignment="1">
      <alignment horizontal="center" vertical="center" wrapText="1"/>
    </xf>
    <xf numFmtId="168" fontId="4" fillId="0" borderId="0" xfId="4" applyFont="1" applyBorder="1" applyAlignment="1">
      <alignment horizontal="center" vertical="center" wrapText="1"/>
    </xf>
    <xf numFmtId="168" fontId="4" fillId="0" borderId="18" xfId="4" applyFont="1" applyBorder="1" applyAlignment="1">
      <alignment horizontal="center" vertical="center" wrapText="1"/>
    </xf>
    <xf numFmtId="168" fontId="4" fillId="0" borderId="9" xfId="4" applyFont="1" applyBorder="1" applyAlignment="1">
      <alignment horizontal="center" vertical="center" wrapText="1"/>
    </xf>
    <xf numFmtId="168" fontId="4" fillId="0" borderId="10" xfId="4" applyFont="1" applyBorder="1" applyAlignment="1">
      <alignment horizontal="center" vertical="center" wrapText="1"/>
    </xf>
    <xf numFmtId="168" fontId="4" fillId="0" borderId="22" xfId="4" applyFont="1" applyBorder="1" applyAlignment="1">
      <alignment horizontal="center" vertical="center" wrapText="1"/>
    </xf>
  </cellXfs>
  <cellStyles count="8">
    <cellStyle name="Comma" xfId="1" builtinId="3"/>
    <cellStyle name="Comma 2" xfId="6" xr:uid="{00000000-0005-0000-0000-000001000000}"/>
    <cellStyle name="Comma_20023Wheat" xfId="5" xr:uid="{00000000-0005-0000-0000-000002000000}"/>
    <cellStyle name="Normal" xfId="0" builtinId="0"/>
    <cellStyle name="Normal 2" xfId="7" xr:uid="{00000000-0005-0000-0000-000004000000}"/>
    <cellStyle name="Normal_20023Wheat" xfId="4" xr:uid="{00000000-0005-0000-0000-000005000000}"/>
    <cellStyle name="Normal_AdminOverheads" xfId="3" xr:uid="{00000000-0005-0000-0000-000006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STEL%20SERVER\Documents\Budgets\2015.16\2015.16%20PlanDraft%20(0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intedIndex"/>
      <sheetName val="FinSummary"/>
      <sheetName val="Assumptions"/>
      <sheetName val="Capex"/>
      <sheetName val="WrkCap"/>
      <sheetName val="USDCashFlow"/>
      <sheetName val="OhSum"/>
      <sheetName val="OhAdm"/>
      <sheetName val="OhApu"/>
      <sheetName val="OhFrm"/>
      <sheetName val="OhAud"/>
      <sheetName val="OhRes"/>
      <sheetName val="OhR&amp;M"/>
      <sheetName val="OhWel"/>
      <sheetName val="WrkProtCloth"/>
      <sheetName val="CropSum"/>
      <sheetName val="CropCabb"/>
      <sheetName val="CropDryb"/>
      <sheetName val="CropMaiz"/>
      <sheetName val="CropPota"/>
      <sheetName val="CropSoya"/>
      <sheetName val="Cropwheat_Barley"/>
      <sheetName val="CropRes"/>
      <sheetName val="ResInp"/>
      <sheetName val="ResInc"/>
      <sheetName val="Capital"/>
      <sheetName val="LstckPigs"/>
      <sheetName val="LstckPigsInd"/>
      <sheetName val="WrkPigs"/>
      <sheetName val="LstckCatOh"/>
      <sheetName val="LstckWean"/>
      <sheetName val="LstckPast"/>
      <sheetName val="LstckPens"/>
      <sheetName val="Inputs"/>
      <sheetName val="InpuVloo"/>
      <sheetName val="Wrk_Bale"/>
      <sheetName val="Wrk_Dry"/>
      <sheetName val="WrkInsFin"/>
      <sheetName val="WrkStoresPur"/>
      <sheetName val="WrkWages"/>
      <sheetName val="WrkWagesHrs"/>
      <sheetName val="SalPersSummary"/>
      <sheetName val="SalSummary"/>
      <sheetName val="SalAdmSummary"/>
      <sheetName val="SalFrmSummary"/>
      <sheetName val="SalAPUSummary"/>
      <sheetName val="SalResSummary"/>
      <sheetName val="ConsDir"/>
      <sheetName val="SalFinAss"/>
      <sheetName val="SalFinMgr"/>
      <sheetName val="SalFrmMgr"/>
      <sheetName val="SalFrmByr"/>
      <sheetName val="SalAPUStck"/>
      <sheetName val="SalResTech1"/>
      <sheetName val="Sal.ResMan"/>
      <sheetName val="SalResTech2"/>
      <sheetName val="SalResSenTech"/>
    </sheetNames>
    <sheetDataSet>
      <sheetData sheetId="0"/>
      <sheetData sheetId="1"/>
      <sheetData sheetId="2"/>
      <sheetData sheetId="3">
        <row r="38">
          <cell r="P38">
            <v>0.12295999999999997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6">
          <cell r="B6">
            <v>1937</v>
          </cell>
          <cell r="C6" t="str">
            <v>Pasture Blend 19:3:7</v>
          </cell>
          <cell r="D6">
            <v>755</v>
          </cell>
          <cell r="E6">
            <v>755</v>
          </cell>
        </row>
        <row r="7">
          <cell r="B7">
            <v>7147</v>
          </cell>
          <cell r="C7" t="str">
            <v xml:space="preserve">Compound "D" 7:14:7 </v>
          </cell>
          <cell r="D7">
            <v>610</v>
          </cell>
          <cell r="E7">
            <v>610</v>
          </cell>
        </row>
        <row r="8">
          <cell r="B8">
            <v>7217</v>
          </cell>
          <cell r="C8" t="str">
            <v>Compound "S: 7:21:7</v>
          </cell>
          <cell r="D8">
            <v>740</v>
          </cell>
          <cell r="E8">
            <v>740</v>
          </cell>
        </row>
        <row r="9">
          <cell r="B9" t="str">
            <v>2/1</v>
          </cell>
          <cell r="C9" t="str">
            <v>Labour: Overtime 2/1</v>
          </cell>
          <cell r="D9">
            <v>0.7975961538461539</v>
          </cell>
          <cell r="E9">
            <v>0.7975961538461539</v>
          </cell>
        </row>
        <row r="10">
          <cell r="B10" t="str">
            <v>3/2</v>
          </cell>
          <cell r="C10" t="str">
            <v>Labour: Overtime 3/2</v>
          </cell>
          <cell r="D10">
            <v>0.5981971153846154</v>
          </cell>
          <cell r="E10">
            <v>0.5981971153846154</v>
          </cell>
        </row>
        <row r="11">
          <cell r="B11">
            <v>51224</v>
          </cell>
          <cell r="C11" t="str">
            <v>Compound "C" 5:12:24 (Soya)</v>
          </cell>
          <cell r="D11">
            <v>700</v>
          </cell>
          <cell r="E11">
            <v>700</v>
          </cell>
        </row>
        <row r="12">
          <cell r="B12">
            <v>51810</v>
          </cell>
          <cell r="C12" t="str">
            <v>Compound "L": 5:18:10</v>
          </cell>
          <cell r="D12">
            <v>655.5</v>
          </cell>
          <cell r="E12">
            <v>655.5</v>
          </cell>
        </row>
        <row r="13">
          <cell r="B13">
            <v>61815</v>
          </cell>
          <cell r="C13" t="str">
            <v>MOP 6:18:15</v>
          </cell>
          <cell r="D13">
            <v>835</v>
          </cell>
          <cell r="E13">
            <v>835</v>
          </cell>
        </row>
        <row r="14">
          <cell r="B14">
            <v>62420</v>
          </cell>
          <cell r="C14" t="str">
            <v>Compound "C" 6:24:20</v>
          </cell>
          <cell r="D14">
            <v>870</v>
          </cell>
          <cell r="E14">
            <v>870</v>
          </cell>
        </row>
        <row r="15">
          <cell r="B15">
            <v>81824</v>
          </cell>
          <cell r="C15" t="str">
            <v>Potato Fert 8:18:24 Omnia</v>
          </cell>
          <cell r="D15">
            <v>955</v>
          </cell>
          <cell r="E15">
            <v>955</v>
          </cell>
        </row>
        <row r="16">
          <cell r="B16">
            <v>132613</v>
          </cell>
          <cell r="C16" t="str">
            <v xml:space="preserve">Compound Maize 13:26:13 </v>
          </cell>
          <cell r="D16">
            <v>840</v>
          </cell>
          <cell r="E16">
            <v>840</v>
          </cell>
        </row>
        <row r="17">
          <cell r="B17">
            <v>142814</v>
          </cell>
          <cell r="C17" t="str">
            <v xml:space="preserve">Compound "DD" 14:28:14 </v>
          </cell>
          <cell r="D17">
            <v>900</v>
          </cell>
          <cell r="E17">
            <v>900</v>
          </cell>
        </row>
        <row r="18">
          <cell r="B18" t="str">
            <v>abam</v>
          </cell>
          <cell r="C18" t="str">
            <v>Abamec</v>
          </cell>
          <cell r="D18">
            <v>18</v>
          </cell>
          <cell r="E18">
            <v>18</v>
          </cell>
        </row>
        <row r="19">
          <cell r="B19" t="str">
            <v>abat</v>
          </cell>
          <cell r="C19" t="str">
            <v>Abate</v>
          </cell>
          <cell r="D19">
            <v>40</v>
          </cell>
          <cell r="E19">
            <v>40</v>
          </cell>
        </row>
        <row r="20">
          <cell r="B20" t="str">
            <v>acce</v>
          </cell>
          <cell r="C20" t="str">
            <v>Accent</v>
          </cell>
          <cell r="D20">
            <v>5</v>
          </cell>
          <cell r="E20">
            <v>5</v>
          </cell>
        </row>
        <row r="21">
          <cell r="B21" t="str">
            <v>agriw</v>
          </cell>
          <cell r="C21" t="str">
            <v>Agriwett/Wetter Sticker</v>
          </cell>
          <cell r="D21">
            <v>6.46</v>
          </cell>
          <cell r="E21">
            <v>6.46</v>
          </cell>
        </row>
        <row r="22">
          <cell r="B22" t="str">
            <v>agro</v>
          </cell>
          <cell r="C22" t="str">
            <v>Agromectin 1.8% EC</v>
          </cell>
          <cell r="D22">
            <v>14</v>
          </cell>
          <cell r="E22">
            <v>14</v>
          </cell>
        </row>
        <row r="23">
          <cell r="B23" t="str">
            <v>alac</v>
          </cell>
          <cell r="C23" t="str">
            <v>Alachlor/Lasso</v>
          </cell>
          <cell r="D23">
            <v>5.45</v>
          </cell>
          <cell r="E23">
            <v>5.45</v>
          </cell>
        </row>
        <row r="24">
          <cell r="B24" t="str">
            <v>alex</v>
          </cell>
          <cell r="C24" t="str">
            <v>Alex (Foliar Fert)</v>
          </cell>
          <cell r="D24">
            <v>0</v>
          </cell>
          <cell r="E24">
            <v>0</v>
          </cell>
        </row>
        <row r="25">
          <cell r="B25" t="str">
            <v>an</v>
          </cell>
          <cell r="C25" t="str">
            <v xml:space="preserve">Ammonium nitrate </v>
          </cell>
          <cell r="D25">
            <v>680</v>
          </cell>
          <cell r="E25">
            <v>680</v>
          </cell>
        </row>
        <row r="26">
          <cell r="B26" t="str">
            <v>anth</v>
          </cell>
          <cell r="C26" t="str">
            <v>Anthrax</v>
          </cell>
          <cell r="D26">
            <v>36</v>
          </cell>
          <cell r="E26">
            <v>36</v>
          </cell>
        </row>
        <row r="27">
          <cell r="B27" t="str">
            <v>atra</v>
          </cell>
          <cell r="C27" t="str">
            <v>Atrazine</v>
          </cell>
          <cell r="D27">
            <v>3.96</v>
          </cell>
          <cell r="E27">
            <v>3.96</v>
          </cell>
        </row>
        <row r="28">
          <cell r="B28" t="str">
            <v>auth</v>
          </cell>
          <cell r="C28" t="str">
            <v>Authority</v>
          </cell>
          <cell r="D28">
            <v>72</v>
          </cell>
          <cell r="E28">
            <v>72</v>
          </cell>
        </row>
        <row r="29">
          <cell r="B29" t="str">
            <v>azod</v>
          </cell>
          <cell r="C29" t="str">
            <v>Azodrin (Sytemic Pests)</v>
          </cell>
          <cell r="D29">
            <v>10</v>
          </cell>
          <cell r="E29">
            <v>10</v>
          </cell>
        </row>
        <row r="30">
          <cell r="B30" t="str">
            <v>bag</v>
          </cell>
          <cell r="C30" t="str">
            <v>Bags: 50kg</v>
          </cell>
          <cell r="D30">
            <v>0.35</v>
          </cell>
          <cell r="E30">
            <v>0.35</v>
          </cell>
        </row>
        <row r="31">
          <cell r="B31" t="str">
            <v>bale</v>
          </cell>
          <cell r="C31" t="str">
            <v>Bales Cost Only</v>
          </cell>
          <cell r="D31">
            <v>0.78</v>
          </cell>
          <cell r="E31">
            <v>0.78</v>
          </cell>
        </row>
        <row r="32">
          <cell r="B32" t="str">
            <v>banv</v>
          </cell>
          <cell r="C32" t="str">
            <v>Banvel</v>
          </cell>
          <cell r="D32">
            <v>18</v>
          </cell>
          <cell r="E32">
            <v>18</v>
          </cell>
        </row>
        <row r="33">
          <cell r="B33" t="str">
            <v>basa</v>
          </cell>
          <cell r="C33" t="str">
            <v>Basagram( LB)</v>
          </cell>
          <cell r="D33">
            <v>15</v>
          </cell>
          <cell r="E33">
            <v>15</v>
          </cell>
        </row>
        <row r="34">
          <cell r="B34" t="str">
            <v>bavi</v>
          </cell>
          <cell r="C34" t="str">
            <v>Bavistan</v>
          </cell>
          <cell r="D34">
            <v>30</v>
          </cell>
          <cell r="E34">
            <v>30</v>
          </cell>
        </row>
        <row r="35">
          <cell r="B35" t="str">
            <v>bayt</v>
          </cell>
          <cell r="C35" t="str">
            <v>Baytan</v>
          </cell>
          <cell r="D35">
            <v>23</v>
          </cell>
          <cell r="E35">
            <v>23</v>
          </cell>
        </row>
        <row r="36">
          <cell r="B36" t="str">
            <v>bell</v>
          </cell>
          <cell r="C36" t="str">
            <v>Bellis</v>
          </cell>
          <cell r="D36">
            <v>85</v>
          </cell>
          <cell r="E36">
            <v>85</v>
          </cell>
        </row>
        <row r="37">
          <cell r="B37" t="str">
            <v>belt</v>
          </cell>
          <cell r="C37" t="str">
            <v>Belt</v>
          </cell>
          <cell r="D37">
            <v>234</v>
          </cell>
          <cell r="E37">
            <v>234</v>
          </cell>
        </row>
        <row r="38">
          <cell r="B38" t="str">
            <v>beno</v>
          </cell>
          <cell r="C38" t="str">
            <v>Benomol</v>
          </cell>
          <cell r="D38">
            <v>16</v>
          </cell>
          <cell r="E38">
            <v>16</v>
          </cell>
        </row>
        <row r="39">
          <cell r="B39" t="str">
            <v>bion</v>
          </cell>
          <cell r="C39" t="str">
            <v>Bion (60 grm)</v>
          </cell>
          <cell r="D39">
            <v>31.35</v>
          </cell>
          <cell r="E39">
            <v>31.35</v>
          </cell>
        </row>
        <row r="40">
          <cell r="B40" t="str">
            <v>blad</v>
          </cell>
          <cell r="C40" t="str">
            <v>Bladbuff</v>
          </cell>
          <cell r="D40">
            <v>4.37</v>
          </cell>
          <cell r="E40">
            <v>4.37</v>
          </cell>
        </row>
        <row r="41">
          <cell r="B41" t="str">
            <v>blade</v>
          </cell>
          <cell r="C41" t="str">
            <v>Bladex (LB)</v>
          </cell>
          <cell r="D41">
            <v>14.4</v>
          </cell>
          <cell r="E41">
            <v>14.4</v>
          </cell>
        </row>
        <row r="42">
          <cell r="B42" t="str">
            <v>bloc</v>
          </cell>
          <cell r="C42" t="str">
            <v>Blockade</v>
          </cell>
          <cell r="D42">
            <v>15.39</v>
          </cell>
          <cell r="E42">
            <v>15.39</v>
          </cell>
        </row>
        <row r="43">
          <cell r="B43" t="str">
            <v>botu</v>
          </cell>
          <cell r="C43" t="str">
            <v>Botulism</v>
          </cell>
          <cell r="D43">
            <v>26</v>
          </cell>
          <cell r="E43">
            <v>26</v>
          </cell>
        </row>
        <row r="44">
          <cell r="B44" t="str">
            <v>brav</v>
          </cell>
          <cell r="C44" t="str">
            <v>Bravo</v>
          </cell>
          <cell r="D44">
            <v>8</v>
          </cell>
          <cell r="E44">
            <v>8</v>
          </cell>
        </row>
        <row r="45">
          <cell r="B45" t="str">
            <v>buct</v>
          </cell>
          <cell r="C45" t="str">
            <v>Buctril</v>
          </cell>
          <cell r="D45">
            <v>21.2</v>
          </cell>
          <cell r="E45">
            <v>21.2</v>
          </cell>
        </row>
        <row r="46">
          <cell r="B46" t="str">
            <v>bull</v>
          </cell>
          <cell r="C46" t="str">
            <v>Bulldock 0.05gr</v>
          </cell>
          <cell r="D46">
            <v>2.4</v>
          </cell>
          <cell r="E46">
            <v>2.4</v>
          </cell>
        </row>
        <row r="47">
          <cell r="B47" t="str">
            <v>calc</v>
          </cell>
          <cell r="C47" t="str">
            <v>Calcium Nitrate</v>
          </cell>
          <cell r="D47">
            <v>740</v>
          </cell>
          <cell r="E47">
            <v>740</v>
          </cell>
        </row>
        <row r="48">
          <cell r="B48" t="str">
            <v>carb</v>
          </cell>
          <cell r="C48" t="str">
            <v>Carbaryl 85% WP</v>
          </cell>
          <cell r="D48">
            <v>15</v>
          </cell>
          <cell r="E48">
            <v>15</v>
          </cell>
        </row>
        <row r="49">
          <cell r="B49" t="str">
            <v>ceme</v>
          </cell>
          <cell r="C49" t="str">
            <v>Cement</v>
          </cell>
          <cell r="D49">
            <v>12</v>
          </cell>
          <cell r="E49">
            <v>12</v>
          </cell>
        </row>
        <row r="50">
          <cell r="B50" t="str">
            <v>clam</v>
          </cell>
          <cell r="C50" t="str">
            <v>Clamoxyl</v>
          </cell>
          <cell r="D50">
            <v>47.11</v>
          </cell>
          <cell r="E50">
            <v>47.11</v>
          </cell>
        </row>
        <row r="51">
          <cell r="B51" t="str">
            <v>clas</v>
          </cell>
          <cell r="C51" t="str">
            <v>Classic (LB) 240grm Sachet</v>
          </cell>
          <cell r="D51">
            <v>16</v>
          </cell>
          <cell r="E51">
            <v>16</v>
          </cell>
        </row>
        <row r="52">
          <cell r="B52" t="str">
            <v>clos</v>
          </cell>
          <cell r="C52" t="str">
            <v>Closavet</v>
          </cell>
          <cell r="D52">
            <v>22</v>
          </cell>
          <cell r="E52">
            <v>22</v>
          </cell>
        </row>
        <row r="53">
          <cell r="B53" t="str">
            <v>coci</v>
          </cell>
          <cell r="C53" t="str">
            <v>Cocide (Blight)</v>
          </cell>
          <cell r="D53">
            <v>13.8</v>
          </cell>
          <cell r="E53">
            <v>13.8</v>
          </cell>
        </row>
        <row r="54">
          <cell r="B54" t="str">
            <v>coff</v>
          </cell>
          <cell r="C54" t="str">
            <v xml:space="preserve">Coffee blend  </v>
          </cell>
          <cell r="D54">
            <v>620</v>
          </cell>
          <cell r="E54">
            <v>620</v>
          </cell>
        </row>
        <row r="55">
          <cell r="B55" t="str">
            <v>comb</v>
          </cell>
          <cell r="C55" t="str">
            <v>Combine</v>
          </cell>
          <cell r="D55">
            <v>7.5</v>
          </cell>
          <cell r="E55">
            <v>7.5</v>
          </cell>
        </row>
        <row r="56">
          <cell r="B56" t="str">
            <v>comba</v>
          </cell>
          <cell r="C56" t="str">
            <v>Combat</v>
          </cell>
          <cell r="D56">
            <v>2</v>
          </cell>
          <cell r="E56">
            <v>2</v>
          </cell>
        </row>
        <row r="57">
          <cell r="B57" t="str">
            <v>combc</v>
          </cell>
          <cell r="C57" t="str">
            <v>Combine Contract (Dry)</v>
          </cell>
          <cell r="D57">
            <v>100</v>
          </cell>
          <cell r="E57">
            <v>100</v>
          </cell>
        </row>
        <row r="58">
          <cell r="B58" t="str">
            <v>confi</v>
          </cell>
          <cell r="C58" t="str">
            <v>Confidor (Bandit/Pilarking)</v>
          </cell>
          <cell r="D58">
            <v>15</v>
          </cell>
          <cell r="E58">
            <v>15</v>
          </cell>
        </row>
        <row r="59">
          <cell r="B59" t="str">
            <v>copp</v>
          </cell>
          <cell r="C59" t="str">
            <v>Copper Oxy</v>
          </cell>
          <cell r="D59">
            <v>8</v>
          </cell>
          <cell r="E59">
            <v>8</v>
          </cell>
        </row>
        <row r="60">
          <cell r="B60" t="str">
            <v>cottc</v>
          </cell>
          <cell r="C60" t="str">
            <v>Cotton Seed Cake</v>
          </cell>
          <cell r="D60">
            <v>0.22500000000000001</v>
          </cell>
          <cell r="E60">
            <v>0.22500000000000001</v>
          </cell>
        </row>
        <row r="61">
          <cell r="B61" t="str">
            <v>cottm</v>
          </cell>
          <cell r="C61" t="str">
            <v>Cotton Seed Meal</v>
          </cell>
          <cell r="D61">
            <v>0.22500000000000001</v>
          </cell>
          <cell r="E61">
            <v>0.22500000000000001</v>
          </cell>
        </row>
        <row r="62">
          <cell r="B62" t="str">
            <v>crat</v>
          </cell>
          <cell r="C62" t="str">
            <v>Crater</v>
          </cell>
          <cell r="D62">
            <v>12</v>
          </cell>
          <cell r="E62">
            <v>12</v>
          </cell>
        </row>
        <row r="63">
          <cell r="B63" t="str">
            <v>cree</v>
          </cell>
          <cell r="C63" t="str">
            <v>Premix: Creep</v>
          </cell>
          <cell r="D63">
            <v>6.1310000000000002</v>
          </cell>
          <cell r="E63">
            <v>6.1310000000000002</v>
          </cell>
        </row>
        <row r="64">
          <cell r="B64" t="str">
            <v>cult</v>
          </cell>
          <cell r="C64" t="str">
            <v>Cultar</v>
          </cell>
          <cell r="D64">
            <v>145</v>
          </cell>
          <cell r="E64">
            <v>145</v>
          </cell>
        </row>
        <row r="65">
          <cell r="B65" t="str">
            <v>cura</v>
          </cell>
          <cell r="C65" t="str">
            <v>Curaterr</v>
          </cell>
          <cell r="D65">
            <v>5.5</v>
          </cell>
          <cell r="E65">
            <v>5.5</v>
          </cell>
        </row>
        <row r="66">
          <cell r="B66" t="str">
            <v>dect</v>
          </cell>
          <cell r="C66" t="str">
            <v>Dectomax</v>
          </cell>
          <cell r="D66">
            <v>88.45</v>
          </cell>
          <cell r="E66">
            <v>88.45</v>
          </cell>
        </row>
        <row r="67">
          <cell r="B67" t="str">
            <v>dede</v>
          </cell>
          <cell r="C67" t="str">
            <v>Dedevap</v>
          </cell>
          <cell r="D67">
            <v>15</v>
          </cell>
          <cell r="E67">
            <v>15</v>
          </cell>
        </row>
        <row r="68">
          <cell r="B68" t="str">
            <v>diaz</v>
          </cell>
          <cell r="C68" t="str">
            <v>Diaznon</v>
          </cell>
          <cell r="D68">
            <v>12</v>
          </cell>
          <cell r="E68">
            <v>12</v>
          </cell>
        </row>
        <row r="69">
          <cell r="B69" t="str">
            <v>dies</v>
          </cell>
          <cell r="C69" t="str">
            <v>Diesel</v>
          </cell>
          <cell r="D69">
            <v>1.3720000000000001</v>
          </cell>
          <cell r="E69">
            <v>1.3720000000000001</v>
          </cell>
        </row>
        <row r="70">
          <cell r="B70" t="str">
            <v>dime</v>
          </cell>
          <cell r="C70" t="str">
            <v>Dimethoate 40 EC</v>
          </cell>
          <cell r="D70">
            <v>4.75</v>
          </cell>
          <cell r="E70">
            <v>4.75</v>
          </cell>
        </row>
        <row r="71">
          <cell r="B71" t="str">
            <v>dith</v>
          </cell>
          <cell r="C71" t="str">
            <v>Dithane M45</v>
          </cell>
          <cell r="D71">
            <v>2</v>
          </cell>
          <cell r="E71">
            <v>2</v>
          </cell>
        </row>
        <row r="72">
          <cell r="B72" t="str">
            <v>dryi</v>
          </cell>
          <cell r="C72" t="str">
            <v>Drying %</v>
          </cell>
          <cell r="D72">
            <v>40</v>
          </cell>
          <cell r="E72">
            <v>40</v>
          </cell>
        </row>
        <row r="73">
          <cell r="B73" t="str">
            <v>dual</v>
          </cell>
          <cell r="C73" t="str">
            <v>Dual (PrE)</v>
          </cell>
          <cell r="D73">
            <v>9.6</v>
          </cell>
          <cell r="E73">
            <v>9.6</v>
          </cell>
        </row>
        <row r="74">
          <cell r="B74" t="str">
            <v>durs</v>
          </cell>
          <cell r="C74" t="str">
            <v>Dursban</v>
          </cell>
          <cell r="D74">
            <v>8.07</v>
          </cell>
          <cell r="E74">
            <v>8.07</v>
          </cell>
        </row>
        <row r="75">
          <cell r="B75" t="str">
            <v>earl</v>
          </cell>
          <cell r="C75" t="str">
            <v>Early Impact</v>
          </cell>
          <cell r="D75">
            <v>20</v>
          </cell>
          <cell r="E75">
            <v>20</v>
          </cell>
        </row>
        <row r="76">
          <cell r="B76" t="str">
            <v>ecol</v>
          </cell>
          <cell r="C76" t="str">
            <v>Ecoli</v>
          </cell>
          <cell r="D76">
            <v>0</v>
          </cell>
          <cell r="E76">
            <v>0</v>
          </cell>
        </row>
        <row r="77">
          <cell r="B77" t="str">
            <v>ecto</v>
          </cell>
          <cell r="C77" t="str">
            <v>Ectoban</v>
          </cell>
          <cell r="D77">
            <v>32.5</v>
          </cell>
          <cell r="E77">
            <v>32.5</v>
          </cell>
        </row>
        <row r="78">
          <cell r="B78" t="str">
            <v>elec</v>
          </cell>
          <cell r="C78" t="str">
            <v>Electricity</v>
          </cell>
          <cell r="D78">
            <v>0.12296000000000001</v>
          </cell>
          <cell r="E78">
            <v>0.12296000000000001</v>
          </cell>
        </row>
        <row r="79">
          <cell r="B79" t="str">
            <v>ethr</v>
          </cell>
          <cell r="C79" t="str">
            <v>Ethrel</v>
          </cell>
          <cell r="D79">
            <v>7.98</v>
          </cell>
          <cell r="E79">
            <v>7.98</v>
          </cell>
        </row>
        <row r="80">
          <cell r="B80" t="str">
            <v>evit</v>
          </cell>
          <cell r="C80" t="str">
            <v>Evito</v>
          </cell>
          <cell r="D80">
            <v>80</v>
          </cell>
          <cell r="E80">
            <v>80</v>
          </cell>
        </row>
        <row r="81">
          <cell r="B81" t="str">
            <v>exit</v>
          </cell>
          <cell r="C81" t="str">
            <v>Exit Wound Spray</v>
          </cell>
          <cell r="D81">
            <v>40</v>
          </cell>
          <cell r="E81">
            <v>40</v>
          </cell>
        </row>
        <row r="82">
          <cell r="B82" t="str">
            <v>farr</v>
          </cell>
          <cell r="C82" t="str">
            <v>Farrowsure</v>
          </cell>
          <cell r="D82">
            <v>65.23</v>
          </cell>
          <cell r="E82">
            <v>65.23</v>
          </cell>
        </row>
        <row r="83">
          <cell r="B83" t="str">
            <v>fast</v>
          </cell>
          <cell r="C83" t="str">
            <v>Fastac</v>
          </cell>
          <cell r="D83">
            <v>26</v>
          </cell>
          <cell r="E83">
            <v>26</v>
          </cell>
        </row>
        <row r="84">
          <cell r="B84" t="str">
            <v>feedc</v>
          </cell>
          <cell r="C84" t="str">
            <v>Feed: Concentrate 1:4 Cattle</v>
          </cell>
          <cell r="D84">
            <v>0.34300000000000003</v>
          </cell>
          <cell r="E84">
            <v>0.34300000000000003</v>
          </cell>
        </row>
        <row r="85">
          <cell r="B85" t="str">
            <v>feedp</v>
          </cell>
          <cell r="C85" t="str">
            <v>Feed: Pen Ration</v>
          </cell>
          <cell r="D85">
            <v>0.22</v>
          </cell>
          <cell r="E85">
            <v>0.22</v>
          </cell>
        </row>
        <row r="86">
          <cell r="B86" t="str">
            <v>feeds</v>
          </cell>
          <cell r="C86" t="str">
            <v>Feed: Supplementary</v>
          </cell>
          <cell r="D86">
            <v>0.23599999999999999</v>
          </cell>
          <cell r="E86">
            <v>0.23599999999999999</v>
          </cell>
        </row>
        <row r="87">
          <cell r="B87" t="str">
            <v>fenv</v>
          </cell>
          <cell r="C87" t="str">
            <v>Fenvelerate</v>
          </cell>
          <cell r="D87">
            <v>4</v>
          </cell>
          <cell r="E87">
            <v>4</v>
          </cell>
        </row>
        <row r="88">
          <cell r="B88" t="str">
            <v>ferr</v>
          </cell>
          <cell r="C88" t="str">
            <v>Ferrum</v>
          </cell>
          <cell r="D88">
            <v>0</v>
          </cell>
          <cell r="E88">
            <v>0</v>
          </cell>
        </row>
        <row r="89">
          <cell r="B89" t="str">
            <v>fipr</v>
          </cell>
          <cell r="C89" t="str">
            <v>Fipronel</v>
          </cell>
          <cell r="D89">
            <v>92.36</v>
          </cell>
          <cell r="E89">
            <v>92.36</v>
          </cell>
        </row>
        <row r="90">
          <cell r="B90" t="str">
            <v>fish</v>
          </cell>
          <cell r="C90" t="str">
            <v>Fish Meal</v>
          </cell>
          <cell r="D90">
            <v>1.5840000000000001</v>
          </cell>
          <cell r="E90">
            <v>1.5840000000000001</v>
          </cell>
        </row>
        <row r="91">
          <cell r="B91" t="str">
            <v>fluk</v>
          </cell>
          <cell r="C91" t="str">
            <v>Fluke</v>
          </cell>
          <cell r="D91">
            <v>0</v>
          </cell>
          <cell r="E91">
            <v>0</v>
          </cell>
        </row>
        <row r="92">
          <cell r="B92" t="str">
            <v>foli</v>
          </cell>
          <cell r="C92" t="str">
            <v>Folicur</v>
          </cell>
          <cell r="D92">
            <v>14.5</v>
          </cell>
          <cell r="E92">
            <v>14.5</v>
          </cell>
        </row>
        <row r="93">
          <cell r="B93" t="str">
            <v>fort</v>
          </cell>
          <cell r="C93" t="str">
            <v>Fortis</v>
          </cell>
          <cell r="D93">
            <v>8.5</v>
          </cell>
          <cell r="E93">
            <v>8.5</v>
          </cell>
        </row>
        <row r="94">
          <cell r="B94" t="str">
            <v>fron</v>
          </cell>
          <cell r="C94" t="str">
            <v>Frontier</v>
          </cell>
          <cell r="D94">
            <v>30</v>
          </cell>
          <cell r="E94">
            <v>30</v>
          </cell>
        </row>
        <row r="95">
          <cell r="B95" t="str">
            <v>fusi</v>
          </cell>
          <cell r="C95" t="str">
            <v>Fusilade</v>
          </cell>
          <cell r="D95">
            <v>20</v>
          </cell>
          <cell r="E95">
            <v>20</v>
          </cell>
        </row>
        <row r="96">
          <cell r="B96" t="str">
            <v>gauc</v>
          </cell>
          <cell r="C96" t="str">
            <v>Gaucho 70% WS</v>
          </cell>
          <cell r="D96">
            <v>22</v>
          </cell>
          <cell r="E96">
            <v>22</v>
          </cell>
        </row>
        <row r="97">
          <cell r="B97" t="str">
            <v>gilt</v>
          </cell>
          <cell r="C97" t="str">
            <v>Premix: Gilt</v>
          </cell>
          <cell r="D97">
            <v>4.28</v>
          </cell>
          <cell r="E97">
            <v>4.28</v>
          </cell>
        </row>
        <row r="98">
          <cell r="B98" t="str">
            <v>glyp</v>
          </cell>
          <cell r="C98" t="str">
            <v>Glyphosphate</v>
          </cell>
          <cell r="D98">
            <v>5</v>
          </cell>
          <cell r="E98">
            <v>5</v>
          </cell>
        </row>
        <row r="99">
          <cell r="B99" t="str">
            <v>gram</v>
          </cell>
          <cell r="C99" t="str">
            <v>Gramoxone</v>
          </cell>
          <cell r="D99">
            <v>6</v>
          </cell>
          <cell r="E99">
            <v>6</v>
          </cell>
        </row>
        <row r="100">
          <cell r="B100" t="str">
            <v>grea</v>
          </cell>
          <cell r="C100" t="str">
            <v>Grease: General</v>
          </cell>
          <cell r="D100">
            <v>0</v>
          </cell>
          <cell r="E100">
            <v>0</v>
          </cell>
        </row>
        <row r="101">
          <cell r="B101" t="str">
            <v>grow2</v>
          </cell>
          <cell r="C101" t="str">
            <v>Premix: Grower 2</v>
          </cell>
          <cell r="D101">
            <v>4.5869999999999997</v>
          </cell>
          <cell r="E101">
            <v>4.5869999999999997</v>
          </cell>
        </row>
        <row r="102">
          <cell r="B102" t="str">
            <v>grow4</v>
          </cell>
          <cell r="C102" t="str">
            <v>Premix: Grower 4</v>
          </cell>
          <cell r="D102">
            <v>3.9670000000000001</v>
          </cell>
          <cell r="E102">
            <v>3.9670000000000001</v>
          </cell>
        </row>
        <row r="103">
          <cell r="B103" t="str">
            <v>gyps</v>
          </cell>
          <cell r="C103" t="str">
            <v>Gypsum (Calcium Sulphate)</v>
          </cell>
          <cell r="D103">
            <v>163.19999999999999</v>
          </cell>
          <cell r="E103">
            <v>163.19999999999999</v>
          </cell>
        </row>
        <row r="104">
          <cell r="B104" t="str">
            <v>hite</v>
          </cell>
          <cell r="C104" t="str">
            <v>Hitetx</v>
          </cell>
          <cell r="D104">
            <v>90</v>
          </cell>
          <cell r="E104">
            <v>90</v>
          </cell>
        </row>
        <row r="105">
          <cell r="B105" t="str">
            <v>hunt</v>
          </cell>
          <cell r="C105" t="str">
            <v>Hunter</v>
          </cell>
          <cell r="D105">
            <v>35</v>
          </cell>
          <cell r="E105">
            <v>35</v>
          </cell>
        </row>
        <row r="106">
          <cell r="B106" t="str">
            <v>infi</v>
          </cell>
          <cell r="C106" t="str">
            <v>Infinito</v>
          </cell>
          <cell r="D106">
            <v>55</v>
          </cell>
          <cell r="E106">
            <v>55</v>
          </cell>
        </row>
        <row r="107">
          <cell r="B107" t="str">
            <v>inno</v>
          </cell>
          <cell r="C107" t="str">
            <v>Innoculant</v>
          </cell>
          <cell r="D107">
            <v>45</v>
          </cell>
          <cell r="E107">
            <v>45</v>
          </cell>
        </row>
        <row r="108">
          <cell r="B108" t="str">
            <v>inte</v>
          </cell>
          <cell r="C108" t="str">
            <v>Intertocine</v>
          </cell>
          <cell r="D108">
            <v>16.2</v>
          </cell>
          <cell r="E108">
            <v>16.2</v>
          </cell>
        </row>
        <row r="109">
          <cell r="B109" t="str">
            <v>irri</v>
          </cell>
          <cell r="C109" t="str">
            <v>Irrigation mm/ha</v>
          </cell>
          <cell r="D109">
            <v>3.88</v>
          </cell>
          <cell r="E109">
            <v>3.88</v>
          </cell>
        </row>
        <row r="110">
          <cell r="B110" t="str">
            <v>kara</v>
          </cell>
          <cell r="C110" t="str">
            <v>Karate</v>
          </cell>
          <cell r="D110">
            <v>4</v>
          </cell>
          <cell r="E110">
            <v>4</v>
          </cell>
        </row>
        <row r="111">
          <cell r="B111" t="str">
            <v>kelp</v>
          </cell>
          <cell r="C111" t="str">
            <v>Kelpac</v>
          </cell>
          <cell r="D111">
            <v>5.75</v>
          </cell>
          <cell r="E111">
            <v>5.75</v>
          </cell>
        </row>
        <row r="112">
          <cell r="B112" t="str">
            <v>lass</v>
          </cell>
          <cell r="C112" t="str">
            <v>Lasso/Alachlor</v>
          </cell>
          <cell r="D112">
            <v>5.84</v>
          </cell>
          <cell r="E112">
            <v>5.84</v>
          </cell>
        </row>
        <row r="113">
          <cell r="B113" t="str">
            <v>levo</v>
          </cell>
          <cell r="C113" t="str">
            <v>Levo</v>
          </cell>
          <cell r="D113">
            <v>36</v>
          </cell>
          <cell r="E113">
            <v>36</v>
          </cell>
        </row>
        <row r="114">
          <cell r="B114" t="str">
            <v>lime</v>
          </cell>
          <cell r="C114" t="str">
            <v xml:space="preserve">Lime </v>
          </cell>
          <cell r="D114">
            <v>100</v>
          </cell>
          <cell r="E114">
            <v>100</v>
          </cell>
        </row>
        <row r="115">
          <cell r="B115" t="str">
            <v>limef</v>
          </cell>
          <cell r="C115" t="str">
            <v>LimeStone Flour</v>
          </cell>
          <cell r="D115">
            <v>0.11</v>
          </cell>
          <cell r="E115">
            <v>0.11</v>
          </cell>
        </row>
        <row r="116">
          <cell r="B116" t="str">
            <v>limes</v>
          </cell>
          <cell r="C116" t="str">
            <v>Lime Sulphur</v>
          </cell>
          <cell r="D116">
            <v>3.89</v>
          </cell>
          <cell r="E116">
            <v>3.89</v>
          </cell>
        </row>
        <row r="117">
          <cell r="B117" t="str">
            <v>lump</v>
          </cell>
          <cell r="C117" t="str">
            <v>Lumpy Skin</v>
          </cell>
          <cell r="D117">
            <v>0</v>
          </cell>
          <cell r="E117">
            <v>0</v>
          </cell>
        </row>
        <row r="118">
          <cell r="B118" t="str">
            <v>lysi</v>
          </cell>
          <cell r="C118" t="str">
            <v>Lysine</v>
          </cell>
          <cell r="D118">
            <v>2.8</v>
          </cell>
          <cell r="E118">
            <v>2.8</v>
          </cell>
        </row>
        <row r="119">
          <cell r="B119" t="str">
            <v>mahe</v>
          </cell>
          <cell r="C119" t="str">
            <v>Mahewu</v>
          </cell>
          <cell r="D119">
            <v>27</v>
          </cell>
          <cell r="E119">
            <v>27</v>
          </cell>
        </row>
        <row r="120">
          <cell r="B120" t="str">
            <v>maiz</v>
          </cell>
          <cell r="C120" t="str">
            <v>Maize</v>
          </cell>
          <cell r="D120">
            <v>0.32</v>
          </cell>
          <cell r="E120">
            <v>0.32</v>
          </cell>
        </row>
        <row r="121">
          <cell r="B121" t="str">
            <v>maizc</v>
          </cell>
          <cell r="C121" t="str">
            <v>Maize: Crushed</v>
          </cell>
          <cell r="D121">
            <v>0.3</v>
          </cell>
          <cell r="E121">
            <v>0.3</v>
          </cell>
        </row>
        <row r="122">
          <cell r="B122" t="str">
            <v>maizw</v>
          </cell>
          <cell r="C122" t="str">
            <v>Maize: Welfare</v>
          </cell>
          <cell r="D122">
            <v>320</v>
          </cell>
          <cell r="E122">
            <v>320</v>
          </cell>
        </row>
        <row r="123">
          <cell r="B123" t="str">
            <v>mala</v>
          </cell>
          <cell r="C123" t="str">
            <v>Malathion 1%</v>
          </cell>
          <cell r="D123">
            <v>2.5</v>
          </cell>
          <cell r="E123">
            <v>2.5</v>
          </cell>
        </row>
        <row r="124">
          <cell r="B124" t="str">
            <v>manc</v>
          </cell>
          <cell r="C124" t="str">
            <v>Mancozeb</v>
          </cell>
          <cell r="D124">
            <v>2</v>
          </cell>
          <cell r="E124">
            <v>2</v>
          </cell>
        </row>
        <row r="125">
          <cell r="B125" t="str">
            <v>mars</v>
          </cell>
          <cell r="C125" t="str">
            <v>Marshal</v>
          </cell>
          <cell r="D125">
            <v>13.5</v>
          </cell>
          <cell r="E125">
            <v>13.5</v>
          </cell>
        </row>
        <row r="126">
          <cell r="B126" t="str">
            <v>matc</v>
          </cell>
          <cell r="C126" t="str">
            <v>Match</v>
          </cell>
          <cell r="D126">
            <v>32</v>
          </cell>
          <cell r="E126">
            <v>32</v>
          </cell>
        </row>
        <row r="127">
          <cell r="B127" t="str">
            <v>maxi</v>
          </cell>
          <cell r="C127" t="str">
            <v>Maximus</v>
          </cell>
          <cell r="D127">
            <v>20</v>
          </cell>
          <cell r="E127">
            <v>20</v>
          </cell>
        </row>
        <row r="128">
          <cell r="B128" t="str">
            <v>mcp</v>
          </cell>
          <cell r="C128" t="str">
            <v>MCP</v>
          </cell>
          <cell r="D128">
            <v>0.85</v>
          </cell>
          <cell r="E128">
            <v>0.85</v>
          </cell>
        </row>
        <row r="129">
          <cell r="B129" t="str">
            <v>mcpa</v>
          </cell>
          <cell r="C129" t="str">
            <v>MCPA</v>
          </cell>
          <cell r="D129">
            <v>5.46</v>
          </cell>
          <cell r="E129">
            <v>5.46</v>
          </cell>
        </row>
        <row r="130">
          <cell r="B130" t="str">
            <v>meta</v>
          </cell>
          <cell r="C130" t="str">
            <v>Metasystox</v>
          </cell>
          <cell r="D130">
            <v>0</v>
          </cell>
          <cell r="E130">
            <v>0</v>
          </cell>
        </row>
        <row r="131">
          <cell r="B131" t="str">
            <v>meth</v>
          </cell>
          <cell r="C131" t="str">
            <v>Methionine</v>
          </cell>
          <cell r="D131">
            <v>7</v>
          </cell>
          <cell r="E131">
            <v>7</v>
          </cell>
        </row>
        <row r="132">
          <cell r="B132" t="str">
            <v>monc</v>
          </cell>
          <cell r="C132" t="str">
            <v>Monceren</v>
          </cell>
          <cell r="D132">
            <v>55</v>
          </cell>
          <cell r="E132">
            <v>55</v>
          </cell>
        </row>
        <row r="133">
          <cell r="B133" t="str">
            <v>mono</v>
          </cell>
          <cell r="C133" t="str">
            <v>Monocrotophos</v>
          </cell>
          <cell r="D133">
            <v>13</v>
          </cell>
          <cell r="E133">
            <v>13</v>
          </cell>
        </row>
        <row r="134">
          <cell r="B134" t="str">
            <v>mops</v>
          </cell>
          <cell r="C134" t="str">
            <v>MOPS Soluble</v>
          </cell>
          <cell r="D134">
            <v>1200</v>
          </cell>
          <cell r="E134">
            <v>1200</v>
          </cell>
        </row>
        <row r="135">
          <cell r="B135" t="str">
            <v>myco</v>
          </cell>
          <cell r="C135" t="str">
            <v>Mycoguard</v>
          </cell>
          <cell r="D135">
            <v>8.93</v>
          </cell>
          <cell r="E135">
            <v>8.93</v>
          </cell>
        </row>
        <row r="136">
          <cell r="B136" t="str">
            <v>nico</v>
          </cell>
          <cell r="C136" t="str">
            <v>Nicosulphuron/Accent</v>
          </cell>
          <cell r="D136">
            <v>5</v>
          </cell>
          <cell r="E136">
            <v>5</v>
          </cell>
        </row>
        <row r="137">
          <cell r="B137" t="str">
            <v>nobl</v>
          </cell>
          <cell r="C137" t="str">
            <v>NoBlite</v>
          </cell>
          <cell r="D137">
            <v>50</v>
          </cell>
          <cell r="E137">
            <v>50</v>
          </cell>
        </row>
        <row r="138">
          <cell r="B138" t="str">
            <v>nosa</v>
          </cell>
          <cell r="C138" t="str">
            <v>Nosalac</v>
          </cell>
          <cell r="D138">
            <v>2.1720000000000002</v>
          </cell>
          <cell r="E138">
            <v>2.1720000000000002</v>
          </cell>
        </row>
        <row r="139">
          <cell r="B139" t="str">
            <v>oilc</v>
          </cell>
          <cell r="C139" t="str">
            <v>Oil: Soya</v>
          </cell>
          <cell r="D139">
            <v>0.20699999999999999</v>
          </cell>
          <cell r="E139">
            <v>0.20699999999999999</v>
          </cell>
        </row>
        <row r="140">
          <cell r="B140" t="str">
            <v>oile</v>
          </cell>
          <cell r="C140" t="str">
            <v>Engine Oil</v>
          </cell>
          <cell r="D140">
            <v>834</v>
          </cell>
          <cell r="E140">
            <v>834</v>
          </cell>
        </row>
        <row r="141">
          <cell r="B141" t="str">
            <v>oilg</v>
          </cell>
          <cell r="C141" t="str">
            <v>Gear Oil</v>
          </cell>
          <cell r="D141">
            <v>900</v>
          </cell>
          <cell r="E141">
            <v>900</v>
          </cell>
        </row>
        <row r="142">
          <cell r="B142" t="str">
            <v>oilh</v>
          </cell>
          <cell r="C142" t="str">
            <v>Hydraulic Oil</v>
          </cell>
          <cell r="D142">
            <v>834</v>
          </cell>
          <cell r="E142">
            <v>834</v>
          </cell>
        </row>
        <row r="143">
          <cell r="B143" t="str">
            <v>omnik</v>
          </cell>
          <cell r="C143" t="str">
            <v>Omni K</v>
          </cell>
          <cell r="D143">
            <v>1700</v>
          </cell>
          <cell r="E143">
            <v>1700</v>
          </cell>
        </row>
        <row r="144">
          <cell r="B144" t="str">
            <v>omnis</v>
          </cell>
          <cell r="C144" t="str">
            <v>Omni Super</v>
          </cell>
          <cell r="D144">
            <v>630</v>
          </cell>
          <cell r="E144">
            <v>630</v>
          </cell>
        </row>
        <row r="145">
          <cell r="B145" t="str">
            <v>oper</v>
          </cell>
          <cell r="C145" t="str">
            <v>Opera</v>
          </cell>
          <cell r="D145">
            <v>65</v>
          </cell>
          <cell r="E145">
            <v>65</v>
          </cell>
        </row>
        <row r="146">
          <cell r="B146" t="str">
            <v>oxyt</v>
          </cell>
          <cell r="C146" t="str">
            <v>Oxytoxin</v>
          </cell>
          <cell r="D146">
            <v>0</v>
          </cell>
          <cell r="E146">
            <v>0</v>
          </cell>
        </row>
        <row r="147">
          <cell r="B147" t="str">
            <v>oxyte</v>
          </cell>
          <cell r="C147" t="str">
            <v>Oxytetractylin TM2000/Phenix CTC</v>
          </cell>
          <cell r="D147">
            <v>8.9719999999999995</v>
          </cell>
          <cell r="E147">
            <v>8.9719999999999995</v>
          </cell>
        </row>
        <row r="148">
          <cell r="B148" t="str">
            <v>para</v>
          </cell>
          <cell r="C148" t="str">
            <v>Paracide</v>
          </cell>
          <cell r="D148">
            <v>22</v>
          </cell>
          <cell r="E148">
            <v>22</v>
          </cell>
        </row>
        <row r="149">
          <cell r="B149" t="str">
            <v>per</v>
          </cell>
          <cell r="C149" t="str">
            <v>Labour: Permanent</v>
          </cell>
          <cell r="D149">
            <v>6.3807692307692312</v>
          </cell>
          <cell r="E149">
            <v>6.3807692307692312</v>
          </cell>
        </row>
        <row r="150">
          <cell r="B150" t="str">
            <v>petr</v>
          </cell>
          <cell r="C150" t="str">
            <v>Petrol</v>
          </cell>
          <cell r="D150">
            <v>1.57</v>
          </cell>
          <cell r="E150">
            <v>1.57</v>
          </cell>
        </row>
        <row r="151">
          <cell r="B151" t="str">
            <v>phos</v>
          </cell>
          <cell r="C151" t="str">
            <v xml:space="preserve">Phosphate Blocks </v>
          </cell>
          <cell r="D151">
            <v>0.7</v>
          </cell>
          <cell r="E151">
            <v>0.7</v>
          </cell>
        </row>
        <row r="152">
          <cell r="B152" t="str">
            <v>pkt</v>
          </cell>
          <cell r="C152" t="str">
            <v>Pockets: Potatoe 15kg</v>
          </cell>
          <cell r="D152">
            <v>0.36</v>
          </cell>
          <cell r="E152">
            <v>0.36</v>
          </cell>
        </row>
        <row r="153">
          <cell r="B153" t="str">
            <v>pola</v>
          </cell>
          <cell r="C153" t="str">
            <v>Polaboost</v>
          </cell>
          <cell r="D153">
            <v>2.4</v>
          </cell>
          <cell r="E153">
            <v>2.4</v>
          </cell>
        </row>
        <row r="154">
          <cell r="B154" t="str">
            <v>pota</v>
          </cell>
          <cell r="C154" t="str">
            <v>Potasium Nitrate</v>
          </cell>
          <cell r="D154">
            <v>1800</v>
          </cell>
          <cell r="E154">
            <v>1800</v>
          </cell>
        </row>
        <row r="155">
          <cell r="B155" t="str">
            <v>potad</v>
          </cell>
          <cell r="C155" t="str">
            <v>Potato Top Dressing</v>
          </cell>
          <cell r="D155">
            <v>720</v>
          </cell>
          <cell r="E155">
            <v>720</v>
          </cell>
        </row>
        <row r="156">
          <cell r="B156" t="str">
            <v>prev</v>
          </cell>
          <cell r="C156" t="str">
            <v>Previcur</v>
          </cell>
          <cell r="D156">
            <v>44</v>
          </cell>
          <cell r="E156">
            <v>44</v>
          </cell>
        </row>
        <row r="157">
          <cell r="B157" t="str">
            <v>prov</v>
          </cell>
          <cell r="C157" t="str">
            <v>Prove</v>
          </cell>
          <cell r="D157">
            <v>20</v>
          </cell>
          <cell r="E157">
            <v>20</v>
          </cell>
        </row>
        <row r="158">
          <cell r="B158" t="str">
            <v>puma</v>
          </cell>
          <cell r="C158" t="str">
            <v>Puma Super 120EC</v>
          </cell>
          <cell r="D158">
            <v>125</v>
          </cell>
          <cell r="E158">
            <v>125</v>
          </cell>
        </row>
        <row r="159">
          <cell r="B159" t="str">
            <v>punc</v>
          </cell>
          <cell r="C159" t="str">
            <v>Punch Xtra (Rust)</v>
          </cell>
          <cell r="D159">
            <v>100</v>
          </cell>
          <cell r="E159">
            <v>100</v>
          </cell>
        </row>
        <row r="160">
          <cell r="B160" t="str">
            <v>quar</v>
          </cell>
          <cell r="C160" t="str">
            <v>Quarter Evil</v>
          </cell>
          <cell r="D160">
            <v>0</v>
          </cell>
          <cell r="E160">
            <v>0</v>
          </cell>
        </row>
        <row r="161">
          <cell r="B161" t="str">
            <v>rege</v>
          </cell>
          <cell r="C161" t="str">
            <v>Regent</v>
          </cell>
          <cell r="D161">
            <v>125</v>
          </cell>
          <cell r="E161">
            <v>125</v>
          </cell>
        </row>
        <row r="162">
          <cell r="B162" t="str">
            <v>rido</v>
          </cell>
          <cell r="C162" t="str">
            <v>Ridomil/Crater</v>
          </cell>
          <cell r="D162">
            <v>11</v>
          </cell>
          <cell r="E162">
            <v>11</v>
          </cell>
        </row>
        <row r="163">
          <cell r="B163" t="str">
            <v>roun</v>
          </cell>
          <cell r="C163" t="str">
            <v>Round up</v>
          </cell>
          <cell r="D163">
            <v>5.25</v>
          </cell>
          <cell r="E163">
            <v>5.25</v>
          </cell>
        </row>
        <row r="164">
          <cell r="B164" t="str">
            <v>roxi</v>
          </cell>
          <cell r="C164" t="str">
            <v>Red Oxide Primer</v>
          </cell>
          <cell r="D164">
            <v>0</v>
          </cell>
          <cell r="E164">
            <v>0</v>
          </cell>
        </row>
        <row r="165">
          <cell r="B165" t="str">
            <v>russ</v>
          </cell>
          <cell r="C165" t="str">
            <v>Russel</v>
          </cell>
          <cell r="D165">
            <v>23</v>
          </cell>
          <cell r="E165">
            <v>23</v>
          </cell>
        </row>
        <row r="166">
          <cell r="B166" t="str">
            <v>salt</v>
          </cell>
          <cell r="C166" t="str">
            <v>Salt</v>
          </cell>
          <cell r="D166">
            <v>0.3</v>
          </cell>
          <cell r="E166">
            <v>0.3</v>
          </cell>
        </row>
        <row r="167">
          <cell r="B167" t="str">
            <v>sann</v>
          </cell>
          <cell r="C167" t="str">
            <v>Sannawet</v>
          </cell>
          <cell r="D167">
            <v>6.46</v>
          </cell>
          <cell r="E167">
            <v>6.46</v>
          </cell>
        </row>
        <row r="168">
          <cell r="B168" t="str">
            <v>sbar</v>
          </cell>
          <cell r="C168" t="str">
            <v>Seed: Barley</v>
          </cell>
          <cell r="D168">
            <v>50</v>
          </cell>
          <cell r="E168">
            <v>50</v>
          </cell>
        </row>
        <row r="169">
          <cell r="B169" t="str">
            <v>scab</v>
          </cell>
          <cell r="C169" t="str">
            <v>Seed: Cabbage Star 3311</v>
          </cell>
          <cell r="D169">
            <v>0.53</v>
          </cell>
          <cell r="E169">
            <v>0.53</v>
          </cell>
        </row>
        <row r="170">
          <cell r="B170" t="str">
            <v>sdry</v>
          </cell>
          <cell r="C170" t="str">
            <v>Seed: Dry Beans Pan 148</v>
          </cell>
          <cell r="D170">
            <v>75</v>
          </cell>
          <cell r="E170">
            <v>75</v>
          </cell>
        </row>
        <row r="171">
          <cell r="B171" t="str">
            <v>sea</v>
          </cell>
          <cell r="C171" t="str">
            <v>Labour: Seasonal</v>
          </cell>
          <cell r="D171">
            <v>5.8153846153846152</v>
          </cell>
          <cell r="E171">
            <v>5.8153846153846152</v>
          </cell>
        </row>
        <row r="172">
          <cell r="B172" t="str">
            <v>senc</v>
          </cell>
          <cell r="C172" t="str">
            <v>Sencor/Metrabuzim</v>
          </cell>
          <cell r="D172">
            <v>14.9</v>
          </cell>
          <cell r="E172">
            <v>14.9</v>
          </cell>
        </row>
        <row r="173">
          <cell r="B173" t="str">
            <v>serv</v>
          </cell>
          <cell r="C173" t="str">
            <v>Servian 75 WG (50 gm Sachet)</v>
          </cell>
          <cell r="D173">
            <v>17</v>
          </cell>
          <cell r="E173">
            <v>17</v>
          </cell>
        </row>
        <row r="174">
          <cell r="B174" t="str">
            <v>shan</v>
          </cell>
          <cell r="C174" t="str">
            <v>Shanvaking Nicosulfuron 45gn</v>
          </cell>
          <cell r="D174">
            <v>5</v>
          </cell>
          <cell r="E174">
            <v>5</v>
          </cell>
        </row>
        <row r="175">
          <cell r="B175" t="str">
            <v>shav</v>
          </cell>
          <cell r="C175" t="str">
            <v>Shavit/Tradimenol</v>
          </cell>
          <cell r="D175">
            <v>14.72</v>
          </cell>
          <cell r="E175">
            <v>14.72</v>
          </cell>
        </row>
        <row r="176">
          <cell r="B176" t="str">
            <v>sm513</v>
          </cell>
          <cell r="C176" t="str">
            <v>Seed: Maize SC513</v>
          </cell>
          <cell r="D176">
            <v>69.5</v>
          </cell>
          <cell r="E176">
            <v>69.5</v>
          </cell>
        </row>
        <row r="177">
          <cell r="B177" t="str">
            <v>sm633</v>
          </cell>
          <cell r="C177" t="str">
            <v>Seed: Maize SC633</v>
          </cell>
          <cell r="D177">
            <v>77</v>
          </cell>
          <cell r="E177">
            <v>77</v>
          </cell>
        </row>
        <row r="178">
          <cell r="B178" t="str">
            <v>sm727</v>
          </cell>
          <cell r="C178" t="str">
            <v>Seed: Maize SC727</v>
          </cell>
          <cell r="D178">
            <v>112.99999999999999</v>
          </cell>
          <cell r="E178">
            <v>112.99999999999999</v>
          </cell>
        </row>
        <row r="179">
          <cell r="B179" t="str">
            <v>smpan3</v>
          </cell>
          <cell r="C179" t="str">
            <v>Seed: Maize Pan30B50</v>
          </cell>
          <cell r="D179">
            <v>45.5</v>
          </cell>
          <cell r="E179">
            <v>45.5</v>
          </cell>
        </row>
        <row r="180">
          <cell r="B180" t="str">
            <v>smpan6</v>
          </cell>
          <cell r="C180" t="str">
            <v>Seed: Maize Pan6777</v>
          </cell>
          <cell r="D180">
            <v>49.000000000000007</v>
          </cell>
          <cell r="E180">
            <v>49.000000000000007</v>
          </cell>
        </row>
        <row r="181">
          <cell r="B181" t="str">
            <v>smphb3812</v>
          </cell>
          <cell r="C181" t="str">
            <v>Seed: Maize PHB3812</v>
          </cell>
          <cell r="D181">
            <v>42</v>
          </cell>
          <cell r="E181">
            <v>42</v>
          </cell>
        </row>
        <row r="182">
          <cell r="B182" t="str">
            <v>sop</v>
          </cell>
          <cell r="C182" t="str">
            <v>SOP 0:0:48 Coarse</v>
          </cell>
          <cell r="D182">
            <v>1260</v>
          </cell>
          <cell r="E182">
            <v>1260</v>
          </cell>
        </row>
        <row r="183">
          <cell r="B183" t="str">
            <v>sowd</v>
          </cell>
          <cell r="C183" t="str">
            <v>Premix: Sow Dry</v>
          </cell>
          <cell r="D183">
            <v>5.12</v>
          </cell>
          <cell r="E183">
            <v>5.12</v>
          </cell>
        </row>
        <row r="184">
          <cell r="B184" t="str">
            <v>sowl</v>
          </cell>
          <cell r="C184" t="str">
            <v>Premix: Sow Lactating</v>
          </cell>
          <cell r="D184">
            <v>5.0730000000000004</v>
          </cell>
          <cell r="E184">
            <v>5.0730000000000004</v>
          </cell>
        </row>
        <row r="185">
          <cell r="B185" t="str">
            <v>soya</v>
          </cell>
          <cell r="C185" t="str">
            <v>Soya Beans</v>
          </cell>
          <cell r="D185">
            <v>0.5</v>
          </cell>
          <cell r="E185">
            <v>0.5</v>
          </cell>
        </row>
        <row r="186">
          <cell r="B186" t="str">
            <v>soyam</v>
          </cell>
          <cell r="C186" t="str">
            <v>Soya Meal</v>
          </cell>
          <cell r="D186">
            <v>0.68799999999999994</v>
          </cell>
          <cell r="E186">
            <v>0.68799999999999994</v>
          </cell>
        </row>
        <row r="187">
          <cell r="B187" t="str">
            <v>spot</v>
          </cell>
          <cell r="C187" t="str">
            <v xml:space="preserve">Seed: Potato </v>
          </cell>
          <cell r="D187">
            <v>32.5</v>
          </cell>
          <cell r="E187">
            <v>32.5</v>
          </cell>
        </row>
        <row r="188">
          <cell r="B188" t="str">
            <v>spoto</v>
          </cell>
          <cell r="C188" t="str">
            <v>Spot On</v>
          </cell>
          <cell r="D188">
            <v>0</v>
          </cell>
          <cell r="E188">
            <v>0</v>
          </cell>
        </row>
        <row r="189">
          <cell r="B189" t="str">
            <v>ssee</v>
          </cell>
          <cell r="C189" t="str">
            <v>Seedling Germination</v>
          </cell>
          <cell r="D189">
            <v>32</v>
          </cell>
          <cell r="E189">
            <v>32</v>
          </cell>
        </row>
        <row r="190">
          <cell r="B190" t="str">
            <v>sspan8</v>
          </cell>
          <cell r="C190" t="str">
            <v>Soya: Pan 891</v>
          </cell>
          <cell r="D190">
            <v>28</v>
          </cell>
          <cell r="E190">
            <v>28</v>
          </cell>
        </row>
        <row r="191">
          <cell r="B191" t="str">
            <v>sssa</v>
          </cell>
          <cell r="C191" t="str">
            <v>Soya: Safari</v>
          </cell>
          <cell r="D191">
            <v>41.25</v>
          </cell>
          <cell r="E191">
            <v>41.25</v>
          </cell>
        </row>
        <row r="192">
          <cell r="B192" t="str">
            <v>sssan</v>
          </cell>
          <cell r="C192" t="str">
            <v>Soya: Santa</v>
          </cell>
          <cell r="D192">
            <v>41.25</v>
          </cell>
          <cell r="E192">
            <v>41.25</v>
          </cell>
        </row>
        <row r="193">
          <cell r="B193" t="str">
            <v>sssh</v>
          </cell>
          <cell r="C193" t="str">
            <v>Soya: Hope</v>
          </cell>
          <cell r="D193">
            <v>42</v>
          </cell>
          <cell r="E193">
            <v>42</v>
          </cell>
        </row>
        <row r="194">
          <cell r="B194" t="str">
            <v>ssst</v>
          </cell>
          <cell r="C194" t="str">
            <v>Soya: Stallion</v>
          </cell>
          <cell r="D194">
            <v>42</v>
          </cell>
          <cell r="E194">
            <v>42</v>
          </cell>
        </row>
        <row r="195">
          <cell r="B195" t="str">
            <v>stel</v>
          </cell>
          <cell r="C195" t="str">
            <v>Stella</v>
          </cell>
          <cell r="D195">
            <v>54</v>
          </cell>
          <cell r="E195">
            <v>54</v>
          </cell>
        </row>
        <row r="196">
          <cell r="B196" t="str">
            <v>suga</v>
          </cell>
          <cell r="C196" t="str">
            <v>Sugar</v>
          </cell>
          <cell r="D196">
            <v>1.1000000000000001</v>
          </cell>
          <cell r="E196">
            <v>1.1000000000000001</v>
          </cell>
        </row>
        <row r="197">
          <cell r="B197" t="str">
            <v>supe</v>
          </cell>
          <cell r="C197" t="str">
            <v>Super Galant/Fusilade (PoE)</v>
          </cell>
          <cell r="D197">
            <v>19.5</v>
          </cell>
          <cell r="E197">
            <v>19.5</v>
          </cell>
        </row>
        <row r="198">
          <cell r="B198" t="str">
            <v>swhe</v>
          </cell>
          <cell r="C198" t="str">
            <v>Seed: Wheat</v>
          </cell>
          <cell r="D198">
            <v>32</v>
          </cell>
          <cell r="E198">
            <v>32</v>
          </cell>
        </row>
        <row r="199">
          <cell r="B199" t="str">
            <v>tama</v>
          </cell>
          <cell r="C199" t="str">
            <v>Tamaron</v>
          </cell>
          <cell r="D199">
            <v>8</v>
          </cell>
          <cell r="E199">
            <v>8</v>
          </cell>
        </row>
        <row r="200">
          <cell r="B200" t="str">
            <v>temi</v>
          </cell>
          <cell r="C200" t="str">
            <v>Temik</v>
          </cell>
          <cell r="D200">
            <v>170</v>
          </cell>
          <cell r="E200">
            <v>170</v>
          </cell>
        </row>
        <row r="201">
          <cell r="B201" t="str">
            <v>terr</v>
          </cell>
          <cell r="C201" t="str">
            <v>Terramycin</v>
          </cell>
          <cell r="D201">
            <v>100</v>
          </cell>
          <cell r="E201">
            <v>100</v>
          </cell>
        </row>
        <row r="202">
          <cell r="B202" t="str">
            <v>thio</v>
          </cell>
          <cell r="C202" t="str">
            <v>Thiodan 35 MO</v>
          </cell>
          <cell r="D202">
            <v>10</v>
          </cell>
          <cell r="E202">
            <v>10</v>
          </cell>
        </row>
        <row r="203">
          <cell r="B203" t="str">
            <v>thiog</v>
          </cell>
          <cell r="C203" t="str">
            <v>Thiodan granules</v>
          </cell>
          <cell r="D203">
            <v>2</v>
          </cell>
          <cell r="E203">
            <v>2</v>
          </cell>
        </row>
        <row r="204">
          <cell r="B204" t="str">
            <v>thion</v>
          </cell>
          <cell r="C204" t="str">
            <v>Thionex 35 EC (Bollworm)</v>
          </cell>
          <cell r="D204">
            <v>9</v>
          </cell>
          <cell r="E204">
            <v>9</v>
          </cell>
        </row>
        <row r="205">
          <cell r="B205" t="str">
            <v>thione</v>
          </cell>
          <cell r="C205" t="str">
            <v xml:space="preserve">Thionex 1% </v>
          </cell>
          <cell r="D205">
            <v>8</v>
          </cell>
          <cell r="E205">
            <v>8</v>
          </cell>
        </row>
        <row r="206">
          <cell r="B206" t="str">
            <v>thir</v>
          </cell>
          <cell r="C206" t="str">
            <v>Thiram 80 WP</v>
          </cell>
          <cell r="D206">
            <v>7</v>
          </cell>
          <cell r="E206">
            <v>7</v>
          </cell>
        </row>
        <row r="207">
          <cell r="B207" t="str">
            <v>thre</v>
          </cell>
          <cell r="C207" t="str">
            <v>Threonine</v>
          </cell>
          <cell r="D207">
            <v>4.5</v>
          </cell>
          <cell r="E207">
            <v>4.5</v>
          </cell>
        </row>
        <row r="208">
          <cell r="B208" t="str">
            <v>toma</v>
          </cell>
          <cell r="C208" t="str">
            <v>Tomanol</v>
          </cell>
          <cell r="D208">
            <v>0</v>
          </cell>
          <cell r="E208">
            <v>0</v>
          </cell>
        </row>
        <row r="209">
          <cell r="B209" t="str">
            <v>trac</v>
          </cell>
          <cell r="C209" t="str">
            <v>Tractor+Implement</v>
          </cell>
          <cell r="D209">
            <v>4.5469772727272701</v>
          </cell>
          <cell r="E209">
            <v>4.5469772727272701</v>
          </cell>
        </row>
        <row r="210">
          <cell r="B210" t="str">
            <v>tram</v>
          </cell>
          <cell r="C210" t="str">
            <v>Tramisol/Lovel</v>
          </cell>
          <cell r="D210">
            <v>25.08</v>
          </cell>
          <cell r="E210">
            <v>25.08</v>
          </cell>
        </row>
        <row r="211">
          <cell r="B211" t="str">
            <v>tran</v>
          </cell>
          <cell r="C211" t="str">
            <v>Transport 8t+trailer</v>
          </cell>
          <cell r="D211">
            <v>6.9050000000000002</v>
          </cell>
          <cell r="E211">
            <v>6.9050000000000002</v>
          </cell>
        </row>
        <row r="212">
          <cell r="B212" t="str">
            <v>tria</v>
          </cell>
          <cell r="C212" t="str">
            <v>Triatix</v>
          </cell>
          <cell r="D212">
            <v>14</v>
          </cell>
          <cell r="E212">
            <v>14</v>
          </cell>
        </row>
        <row r="213">
          <cell r="B213" t="str">
            <v>trif</v>
          </cell>
          <cell r="C213" t="str">
            <v>Triff</v>
          </cell>
          <cell r="D213">
            <v>9</v>
          </cell>
          <cell r="E213">
            <v>9</v>
          </cell>
        </row>
        <row r="214">
          <cell r="B214" t="str">
            <v>trip</v>
          </cell>
          <cell r="C214" t="str">
            <v>Triponil/Regent</v>
          </cell>
          <cell r="D214">
            <v>105</v>
          </cell>
          <cell r="E214">
            <v>105</v>
          </cell>
        </row>
        <row r="215">
          <cell r="B215" t="str">
            <v>twis</v>
          </cell>
          <cell r="C215" t="str">
            <v>Twist</v>
          </cell>
          <cell r="D215">
            <v>98</v>
          </cell>
          <cell r="E215">
            <v>98</v>
          </cell>
        </row>
        <row r="216">
          <cell r="B216" t="str">
            <v>unic</v>
          </cell>
          <cell r="C216" t="str">
            <v>Unicillin</v>
          </cell>
          <cell r="D216">
            <v>0</v>
          </cell>
          <cell r="E216">
            <v>0</v>
          </cell>
        </row>
        <row r="217">
          <cell r="B217" t="str">
            <v>urea</v>
          </cell>
          <cell r="C217" t="str">
            <v>Urea</v>
          </cell>
          <cell r="D217">
            <v>615</v>
          </cell>
          <cell r="E217">
            <v>615</v>
          </cell>
        </row>
        <row r="218">
          <cell r="B218" t="str">
            <v>ureab</v>
          </cell>
          <cell r="C218" t="str">
            <v>Urea Black</v>
          </cell>
          <cell r="D218">
            <v>650</v>
          </cell>
          <cell r="E218">
            <v>650</v>
          </cell>
        </row>
        <row r="219">
          <cell r="B219" t="str">
            <v>velu</v>
          </cell>
          <cell r="C219" t="str">
            <v>Velum 500 SC</v>
          </cell>
          <cell r="D219">
            <v>310</v>
          </cell>
          <cell r="E219">
            <v>310</v>
          </cell>
        </row>
        <row r="220">
          <cell r="B220" t="str">
            <v>vita</v>
          </cell>
          <cell r="C220" t="str">
            <v>Vitavax</v>
          </cell>
          <cell r="D220">
            <v>5</v>
          </cell>
          <cell r="E220">
            <v>5</v>
          </cell>
        </row>
        <row r="221">
          <cell r="B221" t="str">
            <v>vitak</v>
          </cell>
          <cell r="C221" t="str">
            <v>Vita K 0:0:48</v>
          </cell>
          <cell r="D221">
            <v>1640</v>
          </cell>
          <cell r="E221">
            <v>1640</v>
          </cell>
        </row>
        <row r="222">
          <cell r="B222" t="str">
            <v>wean1</v>
          </cell>
          <cell r="C222" t="str">
            <v>Premix: Weaner 1</v>
          </cell>
          <cell r="D222">
            <v>5.74</v>
          </cell>
          <cell r="E222">
            <v>5.74</v>
          </cell>
        </row>
        <row r="223">
          <cell r="B223" t="str">
            <v>wean2</v>
          </cell>
          <cell r="C223" t="str">
            <v>Premix: Weaner 2</v>
          </cell>
          <cell r="D223">
            <v>5.63</v>
          </cell>
          <cell r="E223">
            <v>5.63</v>
          </cell>
        </row>
        <row r="224">
          <cell r="B224" t="str">
            <v>weld</v>
          </cell>
          <cell r="C224" t="str">
            <v>Rods: Welding: 3.15mm</v>
          </cell>
          <cell r="D224">
            <v>0</v>
          </cell>
          <cell r="E224">
            <v>0</v>
          </cell>
        </row>
        <row r="225">
          <cell r="B225" t="str">
            <v>wett</v>
          </cell>
          <cell r="C225" t="str">
            <v>Wettable Sulphur</v>
          </cell>
          <cell r="D225">
            <v>3.7</v>
          </cell>
          <cell r="E225">
            <v>3.7</v>
          </cell>
        </row>
        <row r="226">
          <cell r="B226" t="str">
            <v>wette</v>
          </cell>
          <cell r="C226" t="str">
            <v>Wetter Sticker/Agriwet</v>
          </cell>
          <cell r="D226">
            <v>5</v>
          </cell>
          <cell r="E226">
            <v>5</v>
          </cell>
        </row>
        <row r="227">
          <cell r="B227" t="str">
            <v>whebr</v>
          </cell>
          <cell r="C227" t="str">
            <v>Wheat Bran</v>
          </cell>
          <cell r="D227">
            <v>0.21</v>
          </cell>
          <cell r="E227">
            <v>0.21</v>
          </cell>
        </row>
        <row r="228">
          <cell r="B228" t="str">
            <v>woun</v>
          </cell>
          <cell r="C228" t="str">
            <v>Wound Spray</v>
          </cell>
          <cell r="D228">
            <v>0</v>
          </cell>
          <cell r="E228">
            <v>0</v>
          </cell>
        </row>
        <row r="229">
          <cell r="B229" t="str">
            <v>zincb</v>
          </cell>
          <cell r="C229" t="str">
            <v>Zinc Bactrin</v>
          </cell>
          <cell r="D229">
            <v>6.7</v>
          </cell>
          <cell r="E229">
            <v>6.7</v>
          </cell>
        </row>
        <row r="230">
          <cell r="B230" t="str">
            <v>zinco</v>
          </cell>
          <cell r="C230" t="str">
            <v>Zinc Oxide</v>
          </cell>
          <cell r="D230">
            <v>3.75</v>
          </cell>
          <cell r="E230">
            <v>3.75</v>
          </cell>
        </row>
        <row r="231">
          <cell r="B231" t="str">
            <v>zinw</v>
          </cell>
          <cell r="C231" t="str">
            <v>Zinwa Water Charges</v>
          </cell>
          <cell r="D231">
            <v>87</v>
          </cell>
          <cell r="E231">
            <v>87</v>
          </cell>
        </row>
      </sheetData>
      <sheetData sheetId="36"/>
      <sheetData sheetId="37">
        <row r="15">
          <cell r="G15">
            <v>4.45</v>
          </cell>
        </row>
      </sheetData>
      <sheetData sheetId="38"/>
      <sheetData sheetId="39"/>
      <sheetData sheetId="40">
        <row r="9">
          <cell r="E9">
            <v>0.33021350576376229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4"/>
  <sheetViews>
    <sheetView tabSelected="1" workbookViewId="0"/>
  </sheetViews>
  <sheetFormatPr defaultColWidth="9.1796875" defaultRowHeight="12.5" outlineLevelRow="1" outlineLevelCol="1" x14ac:dyDescent="0.25"/>
  <cols>
    <col min="1" max="1" width="18.54296875" style="10" customWidth="1"/>
    <col min="2" max="3" width="9.1796875" style="10"/>
    <col min="4" max="4" width="27.7265625" style="10" customWidth="1"/>
    <col min="5" max="5" width="10.54296875" style="10" customWidth="1"/>
    <col min="6" max="7" width="9.1796875" style="10"/>
    <col min="8" max="8" width="13.1796875" style="10" bestFit="1" customWidth="1"/>
    <col min="9" max="9" width="9.26953125" style="10" bestFit="1" customWidth="1"/>
    <col min="10" max="10" width="9.26953125" style="10" hidden="1" customWidth="1" outlineLevel="1"/>
    <col min="11" max="11" width="9.1796875" style="10" collapsed="1"/>
    <col min="12" max="16384" width="9.1796875" style="10"/>
  </cols>
  <sheetData>
    <row r="1" spans="1:10" s="3" customFormat="1" ht="18" x14ac:dyDescent="0.4">
      <c r="A1" s="1" t="s">
        <v>80</v>
      </c>
      <c r="B1" s="2"/>
      <c r="C1" s="2"/>
      <c r="D1" s="2"/>
      <c r="E1" s="2"/>
    </row>
    <row r="2" spans="1:10" s="3" customFormat="1" ht="15.5" x14ac:dyDescent="0.35">
      <c r="A2" s="4" t="s">
        <v>77</v>
      </c>
      <c r="B2" s="2"/>
      <c r="C2" s="2"/>
      <c r="D2" s="2"/>
      <c r="E2" s="2"/>
    </row>
    <row r="3" spans="1:10" s="3" customFormat="1" ht="15.5" hidden="1" x14ac:dyDescent="0.35">
      <c r="A3" s="4"/>
      <c r="B3" s="2"/>
      <c r="C3" s="2"/>
      <c r="D3" s="2"/>
      <c r="E3" s="2"/>
    </row>
    <row r="4" spans="1:10" s="3" customFormat="1" x14ac:dyDescent="0.25">
      <c r="A4" s="5"/>
      <c r="B4" s="5"/>
      <c r="C4" s="5"/>
      <c r="D4" s="5"/>
      <c r="E4" s="5"/>
    </row>
    <row r="5" spans="1:10" ht="12.75" customHeight="1" x14ac:dyDescent="0.3">
      <c r="A5" s="6" t="s">
        <v>0</v>
      </c>
      <c r="B5" s="7">
        <v>2017</v>
      </c>
      <c r="C5" s="7"/>
      <c r="D5" s="8"/>
      <c r="E5" s="8"/>
      <c r="F5" s="8"/>
      <c r="G5" s="137" t="s">
        <v>1</v>
      </c>
      <c r="H5" s="138"/>
      <c r="I5" s="9">
        <v>2.5</v>
      </c>
      <c r="J5" s="139" t="s">
        <v>2</v>
      </c>
    </row>
    <row r="6" spans="1:10" ht="12.75" customHeight="1" x14ac:dyDescent="0.3">
      <c r="A6" s="11" t="s">
        <v>3</v>
      </c>
      <c r="B6" s="12"/>
      <c r="C6" s="13"/>
      <c r="D6" s="14" t="s">
        <v>75</v>
      </c>
      <c r="E6" s="14"/>
      <c r="F6" s="15"/>
      <c r="G6" s="137" t="s">
        <v>4</v>
      </c>
      <c r="H6" s="138"/>
      <c r="I6" s="16">
        <v>1150</v>
      </c>
      <c r="J6" s="140"/>
    </row>
    <row r="7" spans="1:10" ht="12.75" customHeight="1" x14ac:dyDescent="0.3">
      <c r="A7" s="17" t="s">
        <v>5</v>
      </c>
      <c r="B7" s="18" t="s">
        <v>74</v>
      </c>
      <c r="C7" s="19"/>
      <c r="D7" s="20" t="s">
        <v>76</v>
      </c>
      <c r="E7" s="20"/>
      <c r="F7" s="21"/>
      <c r="G7" s="3"/>
      <c r="H7" s="3"/>
      <c r="I7" s="22"/>
      <c r="J7" s="140"/>
    </row>
    <row r="8" spans="1:10" ht="39" x14ac:dyDescent="0.25">
      <c r="A8" s="23" t="s">
        <v>6</v>
      </c>
      <c r="B8" s="24" t="s">
        <v>7</v>
      </c>
      <c r="C8" s="24" t="s">
        <v>8</v>
      </c>
      <c r="D8" s="142" t="s">
        <v>9</v>
      </c>
      <c r="E8" s="143"/>
      <c r="F8" s="25" t="s">
        <v>10</v>
      </c>
      <c r="G8" s="26" t="s">
        <v>11</v>
      </c>
      <c r="H8" s="27" t="s">
        <v>12</v>
      </c>
      <c r="I8" s="28" t="s">
        <v>13</v>
      </c>
      <c r="J8" s="141"/>
    </row>
    <row r="9" spans="1:10" ht="13" x14ac:dyDescent="0.25">
      <c r="A9" s="29"/>
      <c r="B9" s="30"/>
      <c r="C9" s="30"/>
      <c r="D9" s="29"/>
      <c r="E9" s="31" t="s">
        <v>70</v>
      </c>
      <c r="F9" s="32"/>
      <c r="G9" s="33"/>
      <c r="H9" s="32"/>
      <c r="I9" s="34"/>
      <c r="J9" s="34"/>
    </row>
    <row r="10" spans="1:10" ht="13" collapsed="1" x14ac:dyDescent="0.3">
      <c r="A10" s="35" t="s">
        <v>14</v>
      </c>
      <c r="B10" s="36">
        <v>100</v>
      </c>
      <c r="C10" s="37" t="s">
        <v>15</v>
      </c>
      <c r="D10" s="38" t="s">
        <v>68</v>
      </c>
      <c r="E10" s="39"/>
      <c r="F10" s="40">
        <v>1</v>
      </c>
      <c r="G10" s="41">
        <v>2.4</v>
      </c>
      <c r="H10" s="42">
        <f>(I10/I56)</f>
        <v>0.25662289375119612</v>
      </c>
      <c r="I10" s="43">
        <f>G10*B10</f>
        <v>240</v>
      </c>
      <c r="J10" s="43">
        <v>562.5</v>
      </c>
    </row>
    <row r="11" spans="1:10" ht="13" x14ac:dyDescent="0.3">
      <c r="A11" s="35"/>
      <c r="B11" s="36"/>
      <c r="C11" s="37"/>
      <c r="D11" s="38"/>
      <c r="E11" s="39"/>
      <c r="F11" s="40"/>
      <c r="G11" s="44"/>
      <c r="H11" s="45"/>
      <c r="I11" s="46"/>
      <c r="J11" s="46">
        <v>0</v>
      </c>
    </row>
    <row r="12" spans="1:10" collapsed="1" x14ac:dyDescent="0.25">
      <c r="A12" s="35" t="s">
        <v>16</v>
      </c>
      <c r="B12" s="36">
        <v>100</v>
      </c>
      <c r="C12" s="37" t="s">
        <v>15</v>
      </c>
      <c r="D12" s="38" t="s">
        <v>17</v>
      </c>
      <c r="E12" s="39" t="s">
        <v>18</v>
      </c>
      <c r="F12" s="40">
        <v>1</v>
      </c>
      <c r="G12" s="41">
        <v>0.84</v>
      </c>
      <c r="H12" s="47">
        <f>I12/I56</f>
        <v>8.9818012812918638E-2</v>
      </c>
      <c r="I12" s="46">
        <f>G12*B12</f>
        <v>84</v>
      </c>
      <c r="J12" s="46">
        <v>210</v>
      </c>
    </row>
    <row r="13" spans="1:10" x14ac:dyDescent="0.25">
      <c r="A13" s="35"/>
      <c r="B13" s="36">
        <v>200</v>
      </c>
      <c r="C13" s="37" t="s">
        <v>15</v>
      </c>
      <c r="D13" s="38" t="s">
        <v>19</v>
      </c>
      <c r="E13" s="39" t="s">
        <v>20</v>
      </c>
      <c r="F13" s="40">
        <v>1</v>
      </c>
      <c r="G13" s="41">
        <v>0.68</v>
      </c>
      <c r="H13" s="47">
        <f>I13/I56</f>
        <v>0.14541963979234446</v>
      </c>
      <c r="I13" s="46">
        <f>G13*B13</f>
        <v>136</v>
      </c>
      <c r="J13" s="46">
        <v>340</v>
      </c>
    </row>
    <row r="14" spans="1:10" x14ac:dyDescent="0.25">
      <c r="A14" s="48"/>
      <c r="B14" s="49">
        <v>0</v>
      </c>
      <c r="C14" s="37" t="s">
        <v>15</v>
      </c>
      <c r="D14" s="38" t="s">
        <v>21</v>
      </c>
      <c r="E14" s="39" t="s">
        <v>22</v>
      </c>
      <c r="F14" s="40">
        <v>0</v>
      </c>
      <c r="G14" s="41">
        <v>0.1</v>
      </c>
      <c r="H14" s="47">
        <v>0</v>
      </c>
      <c r="I14" s="50">
        <f>G14*B14</f>
        <v>0</v>
      </c>
      <c r="J14" s="50">
        <v>0</v>
      </c>
    </row>
    <row r="15" spans="1:10" ht="13" x14ac:dyDescent="0.3">
      <c r="A15" s="48"/>
      <c r="B15" s="51"/>
      <c r="C15" s="52"/>
      <c r="D15" s="48"/>
      <c r="E15" s="53"/>
      <c r="F15" s="54"/>
      <c r="G15" s="55"/>
      <c r="H15" s="56">
        <f>H12+H13+H14</f>
        <v>0.23523765260526308</v>
      </c>
      <c r="I15" s="57">
        <f>SUM(I12:I14)</f>
        <v>220</v>
      </c>
      <c r="J15" s="57">
        <v>550</v>
      </c>
    </row>
    <row r="16" spans="1:10" x14ac:dyDescent="0.25">
      <c r="A16" s="35"/>
      <c r="B16" s="58"/>
      <c r="C16" s="59"/>
      <c r="D16" s="38"/>
      <c r="E16" s="39"/>
      <c r="F16" s="40"/>
      <c r="G16" s="60"/>
      <c r="H16" s="47"/>
      <c r="I16" s="61"/>
      <c r="J16" s="61">
        <v>0</v>
      </c>
    </row>
    <row r="17" spans="1:11" collapsed="1" x14ac:dyDescent="0.25">
      <c r="A17" s="35" t="s">
        <v>23</v>
      </c>
      <c r="B17" s="58">
        <v>4</v>
      </c>
      <c r="C17" s="59" t="s">
        <v>24</v>
      </c>
      <c r="D17" s="38" t="s">
        <v>25</v>
      </c>
      <c r="E17" s="39" t="s">
        <v>26</v>
      </c>
      <c r="F17" s="40">
        <v>1</v>
      </c>
      <c r="G17" s="41">
        <v>5.45</v>
      </c>
      <c r="H17" s="47">
        <f>I17/I56</f>
        <v>2.3309912849066979E-2</v>
      </c>
      <c r="I17" s="62">
        <f>G17*B17</f>
        <v>21.8</v>
      </c>
      <c r="J17" s="62">
        <v>54.5</v>
      </c>
    </row>
    <row r="18" spans="1:11" x14ac:dyDescent="0.25">
      <c r="A18" s="35"/>
      <c r="B18" s="58">
        <v>3</v>
      </c>
      <c r="C18" s="59" t="s">
        <v>24</v>
      </c>
      <c r="D18" s="38" t="s">
        <v>27</v>
      </c>
      <c r="E18" s="39" t="s">
        <v>28</v>
      </c>
      <c r="F18" s="40">
        <v>0</v>
      </c>
      <c r="G18" s="41">
        <v>15</v>
      </c>
      <c r="H18" s="47">
        <f>I18/I56</f>
        <v>4.811679257834927E-2</v>
      </c>
      <c r="I18" s="62">
        <f>G18*B18</f>
        <v>45</v>
      </c>
      <c r="J18" s="62">
        <v>0</v>
      </c>
    </row>
    <row r="19" spans="1:11" x14ac:dyDescent="0.25">
      <c r="A19" s="35" t="s">
        <v>29</v>
      </c>
      <c r="B19" s="58">
        <v>0.6</v>
      </c>
      <c r="C19" s="59" t="s">
        <v>24</v>
      </c>
      <c r="D19" s="38" t="s">
        <v>30</v>
      </c>
      <c r="E19" s="39" t="s">
        <v>26</v>
      </c>
      <c r="F19" s="40">
        <v>0.15</v>
      </c>
      <c r="G19" s="41">
        <v>20</v>
      </c>
      <c r="H19" s="47">
        <f>I19/I56</f>
        <v>1.2831144687559805E-2</v>
      </c>
      <c r="I19" s="63">
        <f>G19*B19</f>
        <v>12</v>
      </c>
      <c r="J19" s="62">
        <v>4.5</v>
      </c>
    </row>
    <row r="20" spans="1:11" ht="13" x14ac:dyDescent="0.3">
      <c r="A20" s="48"/>
      <c r="B20" s="51"/>
      <c r="C20" s="52"/>
      <c r="D20" s="48"/>
      <c r="E20" s="53"/>
      <c r="F20" s="54"/>
      <c r="G20" s="55"/>
      <c r="H20" s="56">
        <f>SUM(H17:H19)</f>
        <v>8.4257850114976052E-2</v>
      </c>
      <c r="I20" s="57">
        <f>SUM(I17:I19)</f>
        <v>78.8</v>
      </c>
      <c r="J20" s="57">
        <v>59</v>
      </c>
    </row>
    <row r="21" spans="1:11" ht="13" x14ac:dyDescent="0.3">
      <c r="A21" s="48"/>
      <c r="B21" s="51"/>
      <c r="C21" s="52"/>
      <c r="D21" s="48"/>
      <c r="E21" s="53"/>
      <c r="F21" s="54"/>
      <c r="G21" s="55"/>
      <c r="H21" s="45"/>
      <c r="I21" s="64"/>
      <c r="J21" s="61">
        <v>0</v>
      </c>
    </row>
    <row r="22" spans="1:11" collapsed="1" x14ac:dyDescent="0.25">
      <c r="A22" s="35" t="s">
        <v>31</v>
      </c>
      <c r="B22" s="65">
        <v>0.1</v>
      </c>
      <c r="C22" s="52" t="s">
        <v>24</v>
      </c>
      <c r="D22" s="48" t="s">
        <v>32</v>
      </c>
      <c r="E22" s="53" t="s">
        <v>20</v>
      </c>
      <c r="F22" s="40">
        <v>2</v>
      </c>
      <c r="G22" s="41">
        <v>234</v>
      </c>
      <c r="H22" s="47">
        <f>I22/I56</f>
        <v>2.5020732140741624E-2</v>
      </c>
      <c r="I22" s="61">
        <f>G22*B22</f>
        <v>23.400000000000002</v>
      </c>
      <c r="J22" s="61">
        <v>117.00000000000001</v>
      </c>
    </row>
    <row r="23" spans="1:11" x14ac:dyDescent="0.25">
      <c r="A23" s="48"/>
      <c r="B23" s="65">
        <v>1</v>
      </c>
      <c r="C23" s="52" t="s">
        <v>24</v>
      </c>
      <c r="D23" s="48" t="s">
        <v>33</v>
      </c>
      <c r="E23" s="53" t="s">
        <v>34</v>
      </c>
      <c r="F23" s="40">
        <v>3</v>
      </c>
      <c r="G23" s="41">
        <v>12</v>
      </c>
      <c r="H23" s="47">
        <f>I23/I56</f>
        <v>1.2831144687559805E-2</v>
      </c>
      <c r="I23" s="61">
        <f>G23*B23</f>
        <v>12</v>
      </c>
      <c r="J23" s="61">
        <v>90</v>
      </c>
    </row>
    <row r="24" spans="1:11" x14ac:dyDescent="0.25">
      <c r="A24" s="48"/>
      <c r="B24" s="65">
        <v>0.15</v>
      </c>
      <c r="C24" s="52" t="s">
        <v>24</v>
      </c>
      <c r="D24" s="48" t="s">
        <v>78</v>
      </c>
      <c r="E24" s="53" t="s">
        <v>26</v>
      </c>
      <c r="F24" s="40">
        <v>1</v>
      </c>
      <c r="G24" s="41">
        <v>4</v>
      </c>
      <c r="H24" s="47">
        <f>I24/I56</f>
        <v>6.4155723437799028E-4</v>
      </c>
      <c r="I24" s="61">
        <f>G24*B24</f>
        <v>0.6</v>
      </c>
      <c r="J24" s="61">
        <v>1.5</v>
      </c>
    </row>
    <row r="25" spans="1:11" x14ac:dyDescent="0.25">
      <c r="A25" s="48"/>
      <c r="B25" s="65">
        <v>1.5</v>
      </c>
      <c r="C25" s="52" t="s">
        <v>24</v>
      </c>
      <c r="D25" s="48" t="s">
        <v>35</v>
      </c>
      <c r="E25" s="53" t="s">
        <v>36</v>
      </c>
      <c r="F25" s="40">
        <v>2</v>
      </c>
      <c r="G25" s="41">
        <v>9</v>
      </c>
      <c r="H25" s="47">
        <f>I25/I56</f>
        <v>1.4435037773504781E-2</v>
      </c>
      <c r="I25" s="50">
        <f>G25*B25</f>
        <v>13.5</v>
      </c>
      <c r="J25" s="61">
        <v>67.5</v>
      </c>
    </row>
    <row r="26" spans="1:11" ht="13" x14ac:dyDescent="0.3">
      <c r="A26" s="35"/>
      <c r="B26" s="58"/>
      <c r="C26" s="59"/>
      <c r="D26" s="38"/>
      <c r="E26" s="39"/>
      <c r="F26" s="40"/>
      <c r="G26" s="66"/>
      <c r="H26" s="56">
        <f>SUM(H22:H25)</f>
        <v>5.2928471836184196E-2</v>
      </c>
      <c r="I26" s="57">
        <f>SUM(I22:I25)</f>
        <v>49.500000000000007</v>
      </c>
      <c r="J26" s="57">
        <v>276</v>
      </c>
    </row>
    <row r="27" spans="1:11" ht="13" x14ac:dyDescent="0.3">
      <c r="A27" s="35"/>
      <c r="B27" s="58"/>
      <c r="C27" s="59"/>
      <c r="D27" s="38"/>
      <c r="E27" s="39"/>
      <c r="F27" s="40"/>
      <c r="G27" s="66"/>
      <c r="H27" s="45"/>
      <c r="I27" s="64"/>
      <c r="J27" s="61">
        <v>0</v>
      </c>
    </row>
    <row r="28" spans="1:11" collapsed="1" x14ac:dyDescent="0.25">
      <c r="A28" s="35" t="s">
        <v>37</v>
      </c>
      <c r="B28" s="58">
        <v>1</v>
      </c>
      <c r="C28" s="59" t="s">
        <v>24</v>
      </c>
      <c r="D28" s="38" t="s">
        <v>38</v>
      </c>
      <c r="E28" s="39" t="s">
        <v>20</v>
      </c>
      <c r="F28" s="40">
        <v>2</v>
      </c>
      <c r="G28" s="41">
        <v>8</v>
      </c>
      <c r="H28" s="47">
        <f>I28/I56</f>
        <v>8.5540964583732029E-3</v>
      </c>
      <c r="I28" s="46">
        <f>G28*B28</f>
        <v>8</v>
      </c>
      <c r="J28" s="61">
        <v>40</v>
      </c>
    </row>
    <row r="29" spans="1:11" x14ac:dyDescent="0.25">
      <c r="A29" s="35" t="s">
        <v>29</v>
      </c>
      <c r="B29" s="58">
        <v>1</v>
      </c>
      <c r="C29" s="59" t="s">
        <v>15</v>
      </c>
      <c r="D29" s="38" t="s">
        <v>39</v>
      </c>
      <c r="E29" s="39" t="s">
        <v>20</v>
      </c>
      <c r="F29" s="40">
        <v>2</v>
      </c>
      <c r="G29" s="41">
        <v>2</v>
      </c>
      <c r="H29" s="47">
        <f>I29/I56</f>
        <v>2.1385241145933007E-3</v>
      </c>
      <c r="I29" s="46">
        <f>G29*B29</f>
        <v>2</v>
      </c>
      <c r="J29" s="61">
        <v>10</v>
      </c>
    </row>
    <row r="30" spans="1:11" x14ac:dyDescent="0.25">
      <c r="A30" s="35"/>
      <c r="B30" s="58">
        <v>0.5</v>
      </c>
      <c r="C30" s="59" t="s">
        <v>24</v>
      </c>
      <c r="D30" s="38" t="s">
        <v>40</v>
      </c>
      <c r="E30" s="39" t="s">
        <v>20</v>
      </c>
      <c r="F30" s="40">
        <v>2</v>
      </c>
      <c r="G30" s="41">
        <v>14.5</v>
      </c>
      <c r="H30" s="47">
        <f>I30/I56</f>
        <v>7.752149915400716E-3</v>
      </c>
      <c r="I30" s="50">
        <f>G30*B30</f>
        <v>7.25</v>
      </c>
      <c r="J30" s="61">
        <v>36.25</v>
      </c>
    </row>
    <row r="31" spans="1:11" ht="13" x14ac:dyDescent="0.3">
      <c r="A31" s="48"/>
      <c r="B31" s="51"/>
      <c r="C31" s="52"/>
      <c r="D31" s="48"/>
      <c r="E31" s="53"/>
      <c r="F31" s="54"/>
      <c r="G31" s="55"/>
      <c r="H31" s="56">
        <f>SUM(H28:H30)</f>
        <v>1.8444770488367221E-2</v>
      </c>
      <c r="I31" s="57">
        <f>SUM(I28:I30)</f>
        <v>17.25</v>
      </c>
      <c r="J31" s="57">
        <v>86.25</v>
      </c>
      <c r="K31" s="132" t="s">
        <v>73</v>
      </c>
    </row>
    <row r="32" spans="1:11" ht="13" x14ac:dyDescent="0.3">
      <c r="A32" s="48"/>
      <c r="B32" s="51"/>
      <c r="C32" s="52"/>
      <c r="D32" s="48"/>
      <c r="E32" s="53"/>
      <c r="F32" s="54"/>
      <c r="G32" s="55"/>
      <c r="H32" s="45"/>
      <c r="I32" s="67"/>
      <c r="J32" s="46">
        <v>0</v>
      </c>
    </row>
    <row r="33" spans="1:10" collapsed="1" x14ac:dyDescent="0.25">
      <c r="A33" s="35" t="s">
        <v>41</v>
      </c>
      <c r="B33" s="36">
        <v>20</v>
      </c>
      <c r="C33" s="37" t="s">
        <v>42</v>
      </c>
      <c r="D33" s="68" t="s">
        <v>43</v>
      </c>
      <c r="E33" s="69"/>
      <c r="F33" s="40">
        <v>1</v>
      </c>
      <c r="G33" s="41">
        <v>3</v>
      </c>
      <c r="H33" s="47">
        <f>I33/I56</f>
        <v>6.4155723437799031E-2</v>
      </c>
      <c r="I33" s="46">
        <f>G33*B33</f>
        <v>60</v>
      </c>
      <c r="J33" s="46">
        <v>239.27884615384616</v>
      </c>
    </row>
    <row r="34" spans="1:10" ht="13" x14ac:dyDescent="0.3">
      <c r="A34" s="48"/>
      <c r="B34" s="51"/>
      <c r="C34" s="52"/>
      <c r="D34" s="48"/>
      <c r="E34" s="53"/>
      <c r="F34" s="54"/>
      <c r="G34" s="55"/>
      <c r="H34" s="56">
        <f>SUM(H33:H33)</f>
        <v>6.4155723437799031E-2</v>
      </c>
      <c r="I34" s="57">
        <f>SUM(I33:I33)</f>
        <v>60</v>
      </c>
      <c r="J34" s="57">
        <v>700.35757211538453</v>
      </c>
    </row>
    <row r="35" spans="1:10" x14ac:dyDescent="0.25">
      <c r="A35" s="70"/>
      <c r="B35" s="71"/>
      <c r="C35" s="37"/>
      <c r="D35" s="38"/>
      <c r="E35" s="39"/>
      <c r="F35" s="40"/>
      <c r="G35" s="44"/>
      <c r="H35" s="47"/>
      <c r="I35" s="72"/>
      <c r="J35" s="46">
        <v>0</v>
      </c>
    </row>
    <row r="36" spans="1:10" x14ac:dyDescent="0.25">
      <c r="A36" s="35" t="s">
        <v>44</v>
      </c>
      <c r="B36" s="73">
        <v>25</v>
      </c>
      <c r="C36" s="74" t="s">
        <v>45</v>
      </c>
      <c r="D36" s="75" t="s">
        <v>46</v>
      </c>
      <c r="E36" s="76"/>
      <c r="F36" s="40">
        <v>1</v>
      </c>
      <c r="G36" s="41">
        <v>4.5469772727272701</v>
      </c>
      <c r="H36" s="47">
        <f>I36/I56</f>
        <v>0.12154775682793685</v>
      </c>
      <c r="I36" s="46">
        <f>G36*B36</f>
        <v>113.67443181818176</v>
      </c>
      <c r="J36" s="46">
        <v>284.18607954545439</v>
      </c>
    </row>
    <row r="37" spans="1:10" x14ac:dyDescent="0.25">
      <c r="A37" s="70"/>
      <c r="B37" s="36"/>
      <c r="C37" s="37"/>
      <c r="D37" s="38"/>
      <c r="E37" s="39"/>
      <c r="F37" s="40"/>
      <c r="G37" s="77"/>
      <c r="H37" s="47"/>
      <c r="I37" s="72"/>
      <c r="J37" s="46">
        <v>0</v>
      </c>
    </row>
    <row r="38" spans="1:10" x14ac:dyDescent="0.25">
      <c r="A38" s="78" t="s">
        <v>47</v>
      </c>
      <c r="B38" s="79">
        <v>0</v>
      </c>
      <c r="C38" s="74" t="s">
        <v>45</v>
      </c>
      <c r="D38" s="75" t="s">
        <v>48</v>
      </c>
      <c r="E38" s="76"/>
      <c r="F38" s="40">
        <v>1</v>
      </c>
      <c r="G38" s="41">
        <v>6.9050000000000002</v>
      </c>
      <c r="H38" s="80">
        <f>I38/I56</f>
        <v>0</v>
      </c>
      <c r="I38" s="46">
        <f>G38*B38</f>
        <v>0</v>
      </c>
      <c r="J38" s="46">
        <v>86.3125</v>
      </c>
    </row>
    <row r="39" spans="1:10" x14ac:dyDescent="0.25">
      <c r="A39" s="81"/>
      <c r="B39" s="36"/>
      <c r="C39" s="37"/>
      <c r="D39" s="38"/>
      <c r="E39" s="39"/>
      <c r="F39" s="40"/>
      <c r="G39" s="77"/>
      <c r="H39" s="47"/>
      <c r="I39" s="46"/>
      <c r="J39" s="46">
        <v>0</v>
      </c>
    </row>
    <row r="40" spans="1:10" x14ac:dyDescent="0.25">
      <c r="A40" s="35" t="s">
        <v>49</v>
      </c>
      <c r="B40" s="36">
        <v>200</v>
      </c>
      <c r="C40" s="37" t="s">
        <v>50</v>
      </c>
      <c r="D40" s="38"/>
      <c r="E40" s="39"/>
      <c r="F40" s="40">
        <v>1</v>
      </c>
      <c r="G40" s="82">
        <v>0.78</v>
      </c>
      <c r="H40" s="47">
        <f>I40/I56</f>
        <v>0.16680488093827747</v>
      </c>
      <c r="I40" s="46">
        <f>G40*B40</f>
        <v>156</v>
      </c>
      <c r="J40" s="46">
        <v>1455</v>
      </c>
    </row>
    <row r="41" spans="1:10" x14ac:dyDescent="0.25">
      <c r="A41" s="35"/>
      <c r="B41" s="71"/>
      <c r="C41" s="37"/>
      <c r="D41" s="38"/>
      <c r="E41" s="39"/>
      <c r="F41" s="40"/>
      <c r="G41" s="44"/>
      <c r="H41" s="47"/>
      <c r="I41" s="61"/>
      <c r="J41" s="46">
        <v>0</v>
      </c>
    </row>
    <row r="42" spans="1:10" s="85" customFormat="1" x14ac:dyDescent="0.25">
      <c r="A42" s="35" t="s">
        <v>51</v>
      </c>
      <c r="B42" s="71">
        <v>1.5</v>
      </c>
      <c r="C42" s="37"/>
      <c r="D42" s="38"/>
      <c r="E42" s="39"/>
      <c r="F42" s="83">
        <v>0</v>
      </c>
      <c r="G42" s="41">
        <v>87</v>
      </c>
      <c r="H42" s="47">
        <f>I42/I56</f>
        <v>0</v>
      </c>
      <c r="I42" s="84"/>
      <c r="J42" s="46">
        <v>0</v>
      </c>
    </row>
    <row r="43" spans="1:10" hidden="1" outlineLevel="1" x14ac:dyDescent="0.25">
      <c r="A43" s="35"/>
      <c r="B43" s="71"/>
      <c r="C43" s="37"/>
      <c r="D43" s="38"/>
      <c r="E43" s="39"/>
      <c r="F43" s="40"/>
      <c r="G43" s="44"/>
      <c r="H43" s="47"/>
      <c r="I43" s="61"/>
      <c r="J43" s="46">
        <v>0</v>
      </c>
    </row>
    <row r="44" spans="1:10" hidden="1" outlineLevel="1" x14ac:dyDescent="0.25">
      <c r="A44" s="35" t="s">
        <v>52</v>
      </c>
      <c r="B44" s="71"/>
      <c r="C44" s="37"/>
      <c r="D44" s="38"/>
      <c r="E44" s="39"/>
      <c r="F44" s="40"/>
      <c r="G44" s="44"/>
      <c r="H44" s="47"/>
      <c r="I44" s="61"/>
      <c r="J44" s="46">
        <v>0</v>
      </c>
    </row>
    <row r="45" spans="1:10" hidden="1" outlineLevel="1" x14ac:dyDescent="0.25">
      <c r="A45" s="35"/>
      <c r="B45" s="71"/>
      <c r="C45" s="37"/>
      <c r="D45" s="38"/>
      <c r="E45" s="39"/>
      <c r="F45" s="40"/>
      <c r="G45" s="44"/>
      <c r="H45" s="47"/>
      <c r="I45" s="61"/>
      <c r="J45" s="46">
        <v>0</v>
      </c>
    </row>
    <row r="46" spans="1:10" hidden="1" outlineLevel="1" x14ac:dyDescent="0.25">
      <c r="A46" s="35" t="s">
        <v>53</v>
      </c>
      <c r="B46" s="71"/>
      <c r="C46" s="37"/>
      <c r="D46" s="38"/>
      <c r="E46" s="39"/>
      <c r="F46" s="40"/>
      <c r="G46" s="44"/>
      <c r="H46" s="47"/>
      <c r="I46" s="61"/>
      <c r="J46" s="46">
        <v>0</v>
      </c>
    </row>
    <row r="47" spans="1:10" hidden="1" outlineLevel="1" x14ac:dyDescent="0.25">
      <c r="A47" s="35"/>
      <c r="B47" s="71"/>
      <c r="C47" s="37"/>
      <c r="D47" s="38"/>
      <c r="E47" s="39"/>
      <c r="F47" s="40"/>
      <c r="G47" s="44"/>
      <c r="H47" s="47"/>
      <c r="I47" s="61"/>
      <c r="J47" s="46">
        <v>0</v>
      </c>
    </row>
    <row r="48" spans="1:10" hidden="1" outlineLevel="1" x14ac:dyDescent="0.25">
      <c r="A48" s="35" t="s">
        <v>54</v>
      </c>
      <c r="B48" s="71"/>
      <c r="C48" s="37"/>
      <c r="D48" s="38"/>
      <c r="E48" s="39"/>
      <c r="F48" s="40"/>
      <c r="G48" s="44"/>
      <c r="H48" s="47"/>
      <c r="I48" s="61"/>
      <c r="J48" s="46">
        <v>0</v>
      </c>
    </row>
    <row r="49" spans="1:13" hidden="1" outlineLevel="1" x14ac:dyDescent="0.25">
      <c r="A49" s="35"/>
      <c r="B49" s="71"/>
      <c r="C49" s="37"/>
      <c r="D49" s="38"/>
      <c r="E49" s="39"/>
      <c r="F49" s="40"/>
      <c r="G49" s="44"/>
      <c r="H49" s="47"/>
      <c r="I49" s="61"/>
      <c r="J49" s="46">
        <v>0</v>
      </c>
    </row>
    <row r="50" spans="1:13" hidden="1" outlineLevel="1" collapsed="1" x14ac:dyDescent="0.25">
      <c r="A50" s="86" t="s">
        <v>55</v>
      </c>
      <c r="B50" s="87">
        <v>0.01</v>
      </c>
      <c r="C50" s="37" t="s">
        <v>56</v>
      </c>
      <c r="D50" s="88"/>
      <c r="E50" s="39"/>
      <c r="F50" s="40">
        <v>1</v>
      </c>
      <c r="G50" s="89">
        <v>0.01</v>
      </c>
      <c r="H50" s="47">
        <v>6.1582317218379375E-8</v>
      </c>
      <c r="I50" s="90">
        <v>1E-4</v>
      </c>
      <c r="J50" s="46">
        <v>2.5000000000000001E-4</v>
      </c>
    </row>
    <row r="51" spans="1:13" hidden="1" outlineLevel="1" x14ac:dyDescent="0.25">
      <c r="A51" s="35"/>
      <c r="B51" s="71"/>
      <c r="C51" s="37"/>
      <c r="D51" s="38"/>
      <c r="E51" s="39"/>
      <c r="F51" s="40"/>
      <c r="G51" s="44"/>
      <c r="H51" s="47"/>
      <c r="I51" s="61"/>
      <c r="J51" s="46">
        <v>0</v>
      </c>
    </row>
    <row r="52" spans="1:13" hidden="1" outlineLevel="1" x14ac:dyDescent="0.25">
      <c r="A52" s="86" t="s">
        <v>57</v>
      </c>
      <c r="B52" s="87">
        <v>0.01</v>
      </c>
      <c r="C52" s="37" t="s">
        <v>56</v>
      </c>
      <c r="D52" s="88"/>
      <c r="E52" s="39"/>
      <c r="F52" s="40">
        <v>1</v>
      </c>
      <c r="G52" s="89">
        <v>0.01</v>
      </c>
      <c r="H52" s="47">
        <v>6.1582317218379375E-8</v>
      </c>
      <c r="I52" s="90">
        <v>1E-4</v>
      </c>
      <c r="J52" s="46">
        <v>2.5000000000000001E-4</v>
      </c>
    </row>
    <row r="53" spans="1:13" hidden="1" outlineLevel="1" x14ac:dyDescent="0.25">
      <c r="A53" s="35"/>
      <c r="B53" s="71"/>
      <c r="C53" s="37"/>
      <c r="D53" s="38"/>
      <c r="E53" s="39"/>
      <c r="F53" s="40"/>
      <c r="G53" s="44"/>
      <c r="H53" s="47"/>
      <c r="I53" s="61"/>
      <c r="J53" s="46">
        <v>0</v>
      </c>
    </row>
    <row r="54" spans="1:13" hidden="1" outlineLevel="1" x14ac:dyDescent="0.25">
      <c r="A54" s="86" t="s">
        <v>58</v>
      </c>
      <c r="B54" s="87">
        <v>0.01</v>
      </c>
      <c r="C54" s="37" t="s">
        <v>56</v>
      </c>
      <c r="D54" s="88"/>
      <c r="E54" s="39"/>
      <c r="F54" s="40">
        <v>1</v>
      </c>
      <c r="G54" s="89">
        <v>0.01</v>
      </c>
      <c r="H54" s="47">
        <v>6.1582317218379375E-8</v>
      </c>
      <c r="I54" s="90">
        <v>1E-4</v>
      </c>
      <c r="J54" s="46">
        <v>2.5000000000000001E-4</v>
      </c>
    </row>
    <row r="55" spans="1:13" ht="13" collapsed="1" thickBot="1" x14ac:dyDescent="0.3">
      <c r="A55" s="86"/>
      <c r="B55" s="87"/>
      <c r="C55" s="37"/>
      <c r="D55" s="91"/>
      <c r="E55" s="92"/>
      <c r="F55" s="93"/>
      <c r="G55" s="94"/>
      <c r="H55" s="95"/>
      <c r="I55" s="96"/>
      <c r="J55" s="46">
        <v>0</v>
      </c>
      <c r="M55" s="132" t="s">
        <v>69</v>
      </c>
    </row>
    <row r="56" spans="1:13" ht="13" x14ac:dyDescent="0.3">
      <c r="A56" s="144" t="s">
        <v>79</v>
      </c>
      <c r="B56" s="145"/>
      <c r="C56" s="146"/>
      <c r="D56" s="97" t="s">
        <v>59</v>
      </c>
      <c r="E56" s="97"/>
      <c r="F56" s="98"/>
      <c r="G56" s="99"/>
      <c r="H56" s="100">
        <f>H40+H38+H36+H34+H31+H26+H20+H15+H10</f>
        <v>1</v>
      </c>
      <c r="I56" s="101">
        <f>I40+I38+I36+I34+I31+I26+I20+I15+I10</f>
        <v>935.22443181818176</v>
      </c>
      <c r="J56" s="102">
        <v>4059.6069016608394</v>
      </c>
    </row>
    <row r="57" spans="1:13" ht="13" collapsed="1" x14ac:dyDescent="0.3">
      <c r="A57" s="147"/>
      <c r="B57" s="148"/>
      <c r="C57" s="149"/>
      <c r="D57" s="103" t="s">
        <v>60</v>
      </c>
      <c r="E57" s="103"/>
      <c r="F57" s="104"/>
      <c r="G57" s="105"/>
      <c r="H57" s="42">
        <f>I57/I56</f>
        <v>3.0741284147278698</v>
      </c>
      <c r="I57" s="43">
        <f>L57*M57</f>
        <v>2875</v>
      </c>
      <c r="J57" s="43">
        <v>5625</v>
      </c>
      <c r="L57" s="10">
        <v>2.5</v>
      </c>
      <c r="M57" s="10">
        <f>I6</f>
        <v>1150</v>
      </c>
    </row>
    <row r="58" spans="1:13" ht="13.5" thickBot="1" x14ac:dyDescent="0.35">
      <c r="A58" s="147"/>
      <c r="B58" s="148"/>
      <c r="C58" s="149"/>
      <c r="D58" s="106" t="s">
        <v>61</v>
      </c>
      <c r="E58" s="106"/>
      <c r="F58" s="106"/>
      <c r="G58" s="105"/>
      <c r="H58" s="107">
        <f>I58/I56</f>
        <v>2.0741284147278698</v>
      </c>
      <c r="I58" s="108">
        <f>I57-I56</f>
        <v>1939.7755681818182</v>
      </c>
      <c r="J58" s="109">
        <v>1548.1313483391609</v>
      </c>
    </row>
    <row r="59" spans="1:13" ht="13.5" thickTop="1" thickBot="1" x14ac:dyDescent="0.3">
      <c r="A59" s="147"/>
      <c r="B59" s="148"/>
      <c r="C59" s="149"/>
      <c r="D59" s="110" t="s">
        <v>62</v>
      </c>
      <c r="E59" s="110"/>
      <c r="F59" s="110"/>
      <c r="G59" s="111"/>
      <c r="H59" s="112"/>
      <c r="I59" s="113">
        <f>I57/I56</f>
        <v>3.0741284147278698</v>
      </c>
      <c r="J59" s="114">
        <v>1.3856021374135357</v>
      </c>
    </row>
    <row r="60" spans="1:13" ht="12.75" customHeight="1" thickTop="1" x14ac:dyDescent="0.3">
      <c r="A60" s="147"/>
      <c r="B60" s="148"/>
      <c r="C60" s="149"/>
      <c r="D60" s="115"/>
      <c r="E60" s="115"/>
      <c r="F60" s="112"/>
      <c r="G60" s="111"/>
      <c r="H60" s="116"/>
      <c r="I60" s="117"/>
      <c r="J60" s="117"/>
    </row>
    <row r="61" spans="1:13" ht="12.75" customHeight="1" x14ac:dyDescent="0.25">
      <c r="A61" s="147"/>
      <c r="B61" s="148"/>
      <c r="C61" s="149"/>
      <c r="D61" s="118" t="s">
        <v>59</v>
      </c>
      <c r="E61" s="118"/>
      <c r="F61" s="118"/>
      <c r="G61" s="119"/>
      <c r="H61" s="120">
        <v>2</v>
      </c>
      <c r="I61" s="121">
        <f>I56</f>
        <v>935.22443181818176</v>
      </c>
      <c r="J61" s="121">
        <v>4042.343651660839</v>
      </c>
      <c r="L61" s="10">
        <v>2</v>
      </c>
      <c r="M61" s="10">
        <f>I6</f>
        <v>1150</v>
      </c>
    </row>
    <row r="62" spans="1:13" ht="12.75" customHeight="1" x14ac:dyDescent="0.3">
      <c r="A62" s="147"/>
      <c r="B62" s="148"/>
      <c r="C62" s="149"/>
      <c r="D62" s="103" t="s">
        <v>63</v>
      </c>
      <c r="E62" s="103"/>
      <c r="F62" s="118"/>
      <c r="G62" s="119"/>
      <c r="H62" s="120">
        <v>2</v>
      </c>
      <c r="I62" s="121">
        <f>L61*M61</f>
        <v>2300</v>
      </c>
      <c r="J62" s="121">
        <v>4500</v>
      </c>
    </row>
    <row r="63" spans="1:13" ht="13.5" customHeight="1" thickBot="1" x14ac:dyDescent="0.35">
      <c r="A63" s="147"/>
      <c r="B63" s="148"/>
      <c r="C63" s="149"/>
      <c r="D63" s="103" t="s">
        <v>61</v>
      </c>
      <c r="E63" s="103"/>
      <c r="F63" s="118"/>
      <c r="G63" s="119"/>
      <c r="H63" s="122"/>
      <c r="I63" s="123">
        <f>I62-I61</f>
        <v>1364.7755681818182</v>
      </c>
      <c r="J63" s="123">
        <v>457.65634833916101</v>
      </c>
    </row>
    <row r="64" spans="1:13" ht="13.5" customHeight="1" thickTop="1" x14ac:dyDescent="0.25">
      <c r="A64" s="147"/>
      <c r="B64" s="148"/>
      <c r="C64" s="149"/>
      <c r="D64" s="118" t="s">
        <v>64</v>
      </c>
      <c r="E64" s="118"/>
      <c r="F64" s="118"/>
      <c r="G64" s="124"/>
      <c r="H64" s="125"/>
      <c r="I64" s="126">
        <f>I62/I61</f>
        <v>2.4593027317822962</v>
      </c>
      <c r="J64" s="126">
        <v>1.1132155966381354</v>
      </c>
    </row>
    <row r="65" spans="1:13" ht="12.75" customHeight="1" x14ac:dyDescent="0.25">
      <c r="A65" s="147"/>
      <c r="B65" s="148"/>
      <c r="C65" s="149"/>
      <c r="D65" s="118"/>
      <c r="E65" s="118"/>
      <c r="F65" s="118"/>
      <c r="G65" s="119"/>
      <c r="H65" s="122"/>
      <c r="I65" s="121"/>
      <c r="J65" s="121"/>
    </row>
    <row r="66" spans="1:13" ht="12.75" customHeight="1" x14ac:dyDescent="0.25">
      <c r="A66" s="147"/>
      <c r="B66" s="148"/>
      <c r="C66" s="149"/>
      <c r="D66" s="118" t="s">
        <v>65</v>
      </c>
      <c r="E66" s="118"/>
      <c r="F66" s="118"/>
      <c r="G66" s="119"/>
      <c r="H66" s="120">
        <v>3</v>
      </c>
      <c r="I66" s="121">
        <f>I56</f>
        <v>935.22443181818176</v>
      </c>
      <c r="J66" s="121">
        <v>4076.8686516608391</v>
      </c>
    </row>
    <row r="67" spans="1:13" ht="12.75" customHeight="1" x14ac:dyDescent="0.3">
      <c r="A67" s="147"/>
      <c r="B67" s="148"/>
      <c r="C67" s="149"/>
      <c r="D67" s="103" t="s">
        <v>66</v>
      </c>
      <c r="E67" s="103"/>
      <c r="F67" s="118"/>
      <c r="G67" s="119"/>
      <c r="H67" s="120">
        <v>3</v>
      </c>
      <c r="I67" s="121">
        <f>L67*M67</f>
        <v>3450</v>
      </c>
      <c r="J67" s="121">
        <v>6750</v>
      </c>
      <c r="L67" s="10">
        <v>3</v>
      </c>
      <c r="M67" s="10">
        <f>I6</f>
        <v>1150</v>
      </c>
    </row>
    <row r="68" spans="1:13" ht="13.5" customHeight="1" thickBot="1" x14ac:dyDescent="0.35">
      <c r="A68" s="147"/>
      <c r="B68" s="148"/>
      <c r="C68" s="149"/>
      <c r="D68" s="103" t="s">
        <v>61</v>
      </c>
      <c r="E68" s="103"/>
      <c r="F68" s="118"/>
      <c r="G68" s="119"/>
      <c r="H68" s="122"/>
      <c r="I68" s="123">
        <f>I67-I66</f>
        <v>2514.775568181818</v>
      </c>
      <c r="J68" s="123">
        <v>2942.308287190589</v>
      </c>
    </row>
    <row r="69" spans="1:13" ht="14.25" customHeight="1" thickTop="1" thickBot="1" x14ac:dyDescent="0.3">
      <c r="A69" s="147"/>
      <c r="B69" s="148"/>
      <c r="C69" s="149"/>
      <c r="D69" s="118" t="s">
        <v>64</v>
      </c>
      <c r="E69" s="118"/>
      <c r="F69" s="118"/>
      <c r="G69" s="124"/>
      <c r="H69" s="125"/>
      <c r="I69" s="127">
        <f>I67/I66</f>
        <v>3.6889540976734438</v>
      </c>
      <c r="J69" s="127">
        <v>1.6556824800451144</v>
      </c>
    </row>
    <row r="70" spans="1:13" ht="13.5" customHeight="1" thickBot="1" x14ac:dyDescent="0.3">
      <c r="A70" s="150"/>
      <c r="B70" s="151"/>
      <c r="C70" s="152"/>
      <c r="D70" s="128"/>
      <c r="E70" s="128"/>
      <c r="F70" s="128"/>
      <c r="G70" s="129"/>
      <c r="H70" s="128"/>
      <c r="I70" s="130"/>
      <c r="J70" s="130"/>
    </row>
    <row r="71" spans="1:13" s="85" customFormat="1" ht="53.25" customHeight="1" thickBot="1" x14ac:dyDescent="0.4">
      <c r="A71" s="134" t="s">
        <v>67</v>
      </c>
      <c r="B71" s="135"/>
      <c r="C71" s="135"/>
      <c r="D71" s="135"/>
      <c r="E71" s="135"/>
      <c r="F71" s="135"/>
      <c r="G71" s="135"/>
      <c r="H71" s="135"/>
      <c r="I71" s="135"/>
      <c r="J71" s="136"/>
      <c r="K71" s="131"/>
    </row>
    <row r="73" spans="1:13" ht="13" x14ac:dyDescent="0.3">
      <c r="A73" s="133" t="s">
        <v>71</v>
      </c>
    </row>
    <row r="74" spans="1:13" ht="13" x14ac:dyDescent="0.3">
      <c r="A74" s="133" t="s">
        <v>72</v>
      </c>
    </row>
  </sheetData>
  <mergeCells count="6">
    <mergeCell ref="A71:J71"/>
    <mergeCell ref="G5:H5"/>
    <mergeCell ref="J5:J8"/>
    <mergeCell ref="G6:H6"/>
    <mergeCell ref="D8:E8"/>
    <mergeCell ref="A56:C70"/>
  </mergeCells>
  <printOptions horizontalCentered="1"/>
  <pageMargins left="0.74803149606299213" right="0.43307086614173229" top="0.6692913385826772" bottom="0.59055118110236227" header="0.51181102362204722" footer="0.51181102362204722"/>
  <pageSetup paperSize="9" scale="85" orientation="portrait" blackAndWhite="1" horizontalDpi="1200" r:id="rId1"/>
  <headerFooter alignWithMargins="0">
    <oddHeader>&amp;RPage 3.0</oddHeader>
    <oddFooter>&amp;L&amp;D &amp;T/ &amp;F/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Dry Beans</vt:lpstr>
      <vt:lpstr>CropDryBeans</vt:lpstr>
      <vt:lpstr>'Dry Beans'!Print_Area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Basera</dc:creator>
  <cp:lastModifiedBy>Richard Karinde</cp:lastModifiedBy>
  <dcterms:created xsi:type="dcterms:W3CDTF">2016-02-25T06:56:02Z</dcterms:created>
  <dcterms:modified xsi:type="dcterms:W3CDTF">2022-11-01T05:39:17Z</dcterms:modified>
</cp:coreProperties>
</file>